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aul/GEM/africa-exposure-data/summary_statistics/"/>
    </mc:Choice>
  </mc:AlternateContent>
  <xr:revisionPtr revIDLastSave="0" documentId="13_ncr:1_{3A9684A1-4DEE-CC4B-9E8B-570C898372E8}" xr6:coauthVersionLast="47" xr6:coauthVersionMax="47" xr10:uidLastSave="{00000000-0000-0000-0000-000000000000}"/>
  <bookViews>
    <workbookView xWindow="9240" yWindow="460" windowWidth="19080" windowHeight="17540" xr2:uid="{00000000-000D-0000-FFFF-FFFF00000000}"/>
  </bookViews>
  <sheets>
    <sheet name="TOTAL" sheetId="1" r:id="rId1"/>
    <sheet name="RESIDENTIAL" sheetId="2" r:id="rId2"/>
    <sheet name="COMMERCIAL" sheetId="3" r:id="rId3"/>
    <sheet name="INDUSTRI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" l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3" i="4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T3" i="3"/>
  <c r="S3" i="3"/>
  <c r="AJ56" i="2"/>
  <c r="AI56" i="2"/>
  <c r="AH56" i="2"/>
  <c r="AG56" i="2"/>
  <c r="AJ55" i="2"/>
  <c r="AI55" i="2"/>
  <c r="AH55" i="2"/>
  <c r="AG55" i="2"/>
  <c r="AJ54" i="2"/>
  <c r="AI54" i="2"/>
  <c r="AH54" i="2"/>
  <c r="AG54" i="2"/>
  <c r="AJ53" i="2"/>
  <c r="AI53" i="2"/>
  <c r="AH53" i="2"/>
  <c r="AG53" i="2"/>
  <c r="AJ52" i="2"/>
  <c r="AI52" i="2"/>
  <c r="AH52" i="2"/>
  <c r="AG52" i="2"/>
  <c r="AJ51" i="2"/>
  <c r="AI51" i="2"/>
  <c r="AH51" i="2"/>
  <c r="AG51" i="2"/>
  <c r="AJ50" i="2"/>
  <c r="AI50" i="2"/>
  <c r="AH50" i="2"/>
  <c r="AG50" i="2"/>
  <c r="AJ49" i="2"/>
  <c r="AI49" i="2"/>
  <c r="AH49" i="2"/>
  <c r="AG49" i="2"/>
  <c r="AJ48" i="2"/>
  <c r="AI48" i="2"/>
  <c r="AH48" i="2"/>
  <c r="AG48" i="2"/>
  <c r="AJ47" i="2"/>
  <c r="AI47" i="2"/>
  <c r="AH47" i="2"/>
  <c r="AG47" i="2"/>
  <c r="AJ46" i="2"/>
  <c r="AI46" i="2"/>
  <c r="AH46" i="2"/>
  <c r="AG46" i="2"/>
  <c r="AJ45" i="2"/>
  <c r="AI45" i="2"/>
  <c r="AH45" i="2"/>
  <c r="AG45" i="2"/>
  <c r="AJ44" i="2"/>
  <c r="AI44" i="2"/>
  <c r="AH44" i="2"/>
  <c r="AG44" i="2"/>
  <c r="AJ43" i="2"/>
  <c r="AI43" i="2"/>
  <c r="AH43" i="2"/>
  <c r="AG43" i="2"/>
  <c r="AJ42" i="2"/>
  <c r="AI42" i="2"/>
  <c r="AH42" i="2"/>
  <c r="AG42" i="2"/>
  <c r="AJ41" i="2"/>
  <c r="AI41" i="2"/>
  <c r="AH41" i="2"/>
  <c r="AG41" i="2"/>
  <c r="AJ40" i="2"/>
  <c r="AI40" i="2"/>
  <c r="AH40" i="2"/>
  <c r="AG40" i="2"/>
  <c r="AJ39" i="2"/>
  <c r="AI39" i="2"/>
  <c r="AH39" i="2"/>
  <c r="AG39" i="2"/>
  <c r="AJ38" i="2"/>
  <c r="AI38" i="2"/>
  <c r="AH38" i="2"/>
  <c r="AG38" i="2"/>
  <c r="AJ37" i="2"/>
  <c r="AI37" i="2"/>
  <c r="AH37" i="2"/>
  <c r="AG37" i="2"/>
  <c r="AJ36" i="2"/>
  <c r="AI36" i="2"/>
  <c r="AH36" i="2"/>
  <c r="AG36" i="2"/>
  <c r="AJ35" i="2"/>
  <c r="AI35" i="2"/>
  <c r="AH35" i="2"/>
  <c r="AG35" i="2"/>
  <c r="AJ34" i="2"/>
  <c r="AI34" i="2"/>
  <c r="AH34" i="2"/>
  <c r="AG34" i="2"/>
  <c r="AJ33" i="2"/>
  <c r="AI33" i="2"/>
  <c r="AH33" i="2"/>
  <c r="AG33" i="2"/>
  <c r="AJ32" i="2"/>
  <c r="AI32" i="2"/>
  <c r="AH32" i="2"/>
  <c r="AG32" i="2"/>
  <c r="AJ31" i="2"/>
  <c r="AI31" i="2"/>
  <c r="AH31" i="2"/>
  <c r="AG31" i="2"/>
  <c r="AJ30" i="2"/>
  <c r="AI30" i="2"/>
  <c r="AH30" i="2"/>
  <c r="AG30" i="2"/>
  <c r="AJ29" i="2"/>
  <c r="AI29" i="2"/>
  <c r="AH29" i="2"/>
  <c r="AG29" i="2"/>
  <c r="AJ28" i="2"/>
  <c r="AI28" i="2"/>
  <c r="AH28" i="2"/>
  <c r="AG28" i="2"/>
  <c r="AJ27" i="2"/>
  <c r="AI27" i="2"/>
  <c r="AH27" i="2"/>
  <c r="AG27" i="2"/>
  <c r="AJ26" i="2"/>
  <c r="AI26" i="2"/>
  <c r="AH26" i="2"/>
  <c r="AG26" i="2"/>
  <c r="AJ25" i="2"/>
  <c r="AI25" i="2"/>
  <c r="AH25" i="2"/>
  <c r="AG25" i="2"/>
  <c r="AJ24" i="2"/>
  <c r="AI24" i="2"/>
  <c r="AH24" i="2"/>
  <c r="AG24" i="2"/>
  <c r="AJ23" i="2"/>
  <c r="AI23" i="2"/>
  <c r="AH23" i="2"/>
  <c r="AG23" i="2"/>
  <c r="AJ22" i="2"/>
  <c r="AI22" i="2"/>
  <c r="AH22" i="2"/>
  <c r="AG22" i="2"/>
  <c r="AJ21" i="2"/>
  <c r="AI21" i="2"/>
  <c r="AH21" i="2"/>
  <c r="AG21" i="2"/>
  <c r="AJ20" i="2"/>
  <c r="AI20" i="2"/>
  <c r="AH20" i="2"/>
  <c r="AG20" i="2"/>
  <c r="AJ19" i="2"/>
  <c r="AI19" i="2"/>
  <c r="AH19" i="2"/>
  <c r="AG19" i="2"/>
  <c r="AJ18" i="2"/>
  <c r="AI18" i="2"/>
  <c r="AH18" i="2"/>
  <c r="AG18" i="2"/>
  <c r="AJ17" i="2"/>
  <c r="AI17" i="2"/>
  <c r="AH17" i="2"/>
  <c r="AG17" i="2"/>
  <c r="AJ16" i="2"/>
  <c r="AI16" i="2"/>
  <c r="AH16" i="2"/>
  <c r="AG16" i="2"/>
  <c r="AJ15" i="2"/>
  <c r="AI15" i="2"/>
  <c r="AH15" i="2"/>
  <c r="AG15" i="2"/>
  <c r="AJ14" i="2"/>
  <c r="AI14" i="2"/>
  <c r="AH14" i="2"/>
  <c r="AG14" i="2"/>
  <c r="AJ13" i="2"/>
  <c r="AI13" i="2"/>
  <c r="AH13" i="2"/>
  <c r="AG13" i="2"/>
  <c r="AJ12" i="2"/>
  <c r="AI12" i="2"/>
  <c r="AH12" i="2"/>
  <c r="AG12" i="2"/>
  <c r="AJ11" i="2"/>
  <c r="AI11" i="2"/>
  <c r="AH11" i="2"/>
  <c r="AG11" i="2"/>
  <c r="AJ10" i="2"/>
  <c r="AI10" i="2"/>
  <c r="AH10" i="2"/>
  <c r="AG10" i="2"/>
  <c r="AJ9" i="2"/>
  <c r="AI9" i="2"/>
  <c r="AH9" i="2"/>
  <c r="AG9" i="2"/>
  <c r="AJ8" i="2"/>
  <c r="AI8" i="2"/>
  <c r="AH8" i="2"/>
  <c r="AG8" i="2"/>
  <c r="AJ7" i="2"/>
  <c r="AI7" i="2"/>
  <c r="AH7" i="2"/>
  <c r="AG7" i="2"/>
  <c r="AJ6" i="2"/>
  <c r="AI6" i="2"/>
  <c r="AH6" i="2"/>
  <c r="AG6" i="2"/>
  <c r="AJ5" i="2"/>
  <c r="AI5" i="2"/>
  <c r="AH5" i="2"/>
  <c r="AG5" i="2"/>
  <c r="AJ4" i="2"/>
  <c r="AI4" i="2"/>
  <c r="AH4" i="2"/>
  <c r="AG4" i="2"/>
  <c r="AJ3" i="2"/>
  <c r="AI3" i="2"/>
  <c r="AH3" i="2"/>
  <c r="AG3" i="2"/>
  <c r="AJ4" i="1"/>
  <c r="AJ8" i="1"/>
  <c r="AJ10" i="1"/>
  <c r="AJ11" i="1"/>
  <c r="AJ12" i="1"/>
  <c r="AJ20" i="1"/>
  <c r="AJ25" i="1"/>
  <c r="AJ46" i="1"/>
  <c r="AJ49" i="1"/>
  <c r="AJ13" i="1"/>
  <c r="AJ15" i="1"/>
  <c r="AJ18" i="1"/>
  <c r="AJ19" i="1"/>
  <c r="AJ26" i="1"/>
  <c r="AJ31" i="1"/>
  <c r="AJ35" i="1"/>
  <c r="AJ40" i="1"/>
  <c r="AJ41" i="1"/>
  <c r="AJ44" i="1"/>
  <c r="AJ45" i="1"/>
  <c r="AJ48" i="1"/>
  <c r="AJ52" i="1"/>
  <c r="AJ53" i="1"/>
  <c r="AJ16" i="1"/>
  <c r="AJ17" i="1"/>
  <c r="AJ28" i="1"/>
  <c r="AJ30" i="1"/>
  <c r="AJ34" i="1"/>
  <c r="AJ51" i="1"/>
  <c r="AJ3" i="1"/>
  <c r="AJ7" i="1"/>
  <c r="AJ29" i="1"/>
  <c r="AJ33" i="1"/>
  <c r="AJ36" i="1"/>
  <c r="AJ37" i="1"/>
  <c r="AJ47" i="1"/>
  <c r="AJ54" i="1"/>
  <c r="AJ55" i="1"/>
  <c r="AJ56" i="1"/>
  <c r="AJ5" i="1"/>
  <c r="AJ6" i="1"/>
  <c r="AJ9" i="1"/>
  <c r="AJ14" i="1"/>
  <c r="AJ21" i="1"/>
  <c r="AJ22" i="1"/>
  <c r="AJ23" i="1"/>
  <c r="AJ24" i="1"/>
  <c r="AJ27" i="1"/>
  <c r="AJ32" i="1"/>
  <c r="AJ38" i="1"/>
  <c r="AJ39" i="1"/>
  <c r="AJ42" i="1"/>
  <c r="AJ43" i="1"/>
  <c r="AJ50" i="1"/>
  <c r="AH4" i="1"/>
  <c r="AH8" i="1"/>
  <c r="AH10" i="1"/>
  <c r="AH11" i="1"/>
  <c r="AH12" i="1"/>
  <c r="AH20" i="1"/>
  <c r="AH25" i="1"/>
  <c r="AH46" i="1"/>
  <c r="AH49" i="1"/>
  <c r="AH13" i="1"/>
  <c r="AH15" i="1"/>
  <c r="AH18" i="1"/>
  <c r="AH19" i="1"/>
  <c r="AH26" i="1"/>
  <c r="AH31" i="1"/>
  <c r="AH35" i="1"/>
  <c r="AH40" i="1"/>
  <c r="AH41" i="1"/>
  <c r="AH44" i="1"/>
  <c r="AH45" i="1"/>
  <c r="AH48" i="1"/>
  <c r="AH52" i="1"/>
  <c r="AH53" i="1"/>
  <c r="AH16" i="1"/>
  <c r="AH17" i="1"/>
  <c r="AH28" i="1"/>
  <c r="AH30" i="1"/>
  <c r="AH34" i="1"/>
  <c r="AH51" i="1"/>
  <c r="AH3" i="1"/>
  <c r="AH7" i="1"/>
  <c r="AH29" i="1"/>
  <c r="AH33" i="1"/>
  <c r="AH36" i="1"/>
  <c r="AH37" i="1"/>
  <c r="AH47" i="1"/>
  <c r="AH54" i="1"/>
  <c r="AH55" i="1"/>
  <c r="AH56" i="1"/>
  <c r="AH5" i="1"/>
  <c r="AH6" i="1"/>
  <c r="AH9" i="1"/>
  <c r="AH14" i="1"/>
  <c r="AH21" i="1"/>
  <c r="AH22" i="1"/>
  <c r="AH23" i="1"/>
  <c r="AH24" i="1"/>
  <c r="AH27" i="1"/>
  <c r="AH32" i="1"/>
  <c r="AH38" i="1"/>
  <c r="AH39" i="1"/>
  <c r="AH42" i="1"/>
  <c r="AH43" i="1"/>
  <c r="AH50" i="1"/>
  <c r="AI4" i="1"/>
  <c r="AI8" i="1"/>
  <c r="AI10" i="1"/>
  <c r="AI11" i="1"/>
  <c r="AI12" i="1"/>
  <c r="AI20" i="1"/>
  <c r="AI25" i="1"/>
  <c r="AI46" i="1"/>
  <c r="AI49" i="1"/>
  <c r="AI13" i="1"/>
  <c r="AI15" i="1"/>
  <c r="AI18" i="1"/>
  <c r="AI19" i="1"/>
  <c r="AI26" i="1"/>
  <c r="AI31" i="1"/>
  <c r="AI35" i="1"/>
  <c r="AI40" i="1"/>
  <c r="AI41" i="1"/>
  <c r="AI44" i="1"/>
  <c r="AI45" i="1"/>
  <c r="AI48" i="1"/>
  <c r="AI52" i="1"/>
  <c r="AI53" i="1"/>
  <c r="AI16" i="1"/>
  <c r="AI17" i="1"/>
  <c r="AI28" i="1"/>
  <c r="AI30" i="1"/>
  <c r="AI34" i="1"/>
  <c r="AI51" i="1"/>
  <c r="AI3" i="1"/>
  <c r="AI7" i="1"/>
  <c r="AI29" i="1"/>
  <c r="AI33" i="1"/>
  <c r="AI36" i="1"/>
  <c r="AI37" i="1"/>
  <c r="AI47" i="1"/>
  <c r="AI54" i="1"/>
  <c r="AI55" i="1"/>
  <c r="AI56" i="1"/>
  <c r="AI5" i="1"/>
  <c r="AI6" i="1"/>
  <c r="AI9" i="1"/>
  <c r="AI14" i="1"/>
  <c r="AI21" i="1"/>
  <c r="AI22" i="1"/>
  <c r="AI23" i="1"/>
  <c r="AI24" i="1"/>
  <c r="AI27" i="1"/>
  <c r="AI32" i="1"/>
  <c r="AI38" i="1"/>
  <c r="AI39" i="1"/>
  <c r="AI42" i="1"/>
  <c r="AI43" i="1"/>
  <c r="AI50" i="1"/>
  <c r="AG44" i="1"/>
  <c r="AG45" i="1"/>
  <c r="AG48" i="1"/>
  <c r="AG52" i="1"/>
  <c r="AG53" i="1"/>
  <c r="AG16" i="1"/>
  <c r="AG17" i="1"/>
  <c r="AG28" i="1"/>
  <c r="AG30" i="1"/>
  <c r="AG34" i="1"/>
  <c r="AG51" i="1"/>
  <c r="AG3" i="1"/>
  <c r="AG7" i="1"/>
  <c r="AG29" i="1"/>
  <c r="AG33" i="1"/>
  <c r="AG36" i="1"/>
  <c r="AG37" i="1"/>
  <c r="AG4" i="1"/>
  <c r="AG8" i="1"/>
  <c r="AG10" i="1"/>
  <c r="AG11" i="1"/>
  <c r="AG12" i="1"/>
  <c r="AG20" i="1"/>
  <c r="AG25" i="1"/>
  <c r="AG46" i="1"/>
  <c r="AG49" i="1"/>
  <c r="AG13" i="1"/>
  <c r="AG15" i="1"/>
  <c r="AG18" i="1"/>
  <c r="AG19" i="1"/>
  <c r="AG26" i="1"/>
  <c r="AG31" i="1"/>
  <c r="AG35" i="1"/>
  <c r="AG40" i="1"/>
  <c r="AG41" i="1"/>
  <c r="AG47" i="1"/>
  <c r="AG54" i="1"/>
  <c r="AG55" i="1"/>
  <c r="AG56" i="1"/>
  <c r="AG5" i="1"/>
  <c r="AG6" i="1"/>
  <c r="AG9" i="1"/>
  <c r="AG14" i="1"/>
  <c r="AG21" i="1"/>
  <c r="AG22" i="1"/>
  <c r="AG23" i="1"/>
  <c r="AG24" i="1"/>
  <c r="AG27" i="1"/>
  <c r="AG32" i="1"/>
  <c r="AG38" i="1"/>
  <c r="AG39" i="1"/>
  <c r="AG42" i="1"/>
  <c r="AG43" i="1"/>
  <c r="AG50" i="1"/>
</calcChain>
</file>

<file path=xl/sharedStrings.xml><?xml version="1.0" encoding="utf-8"?>
<sst xmlns="http://schemas.openxmlformats.org/spreadsheetml/2006/main" count="996" uniqueCount="209">
  <si>
    <t>REGION</t>
  </si>
  <si>
    <t>ISO3</t>
  </si>
  <si>
    <t>shapeID</t>
  </si>
  <si>
    <t>2020_BUILDINGS</t>
  </si>
  <si>
    <t>2035_BUILDINGS</t>
  </si>
  <si>
    <t>2050_BUILDINGS</t>
  </si>
  <si>
    <t>2020_DWELLINGS</t>
  </si>
  <si>
    <t>2035_DWELLINGS</t>
  </si>
  <si>
    <t>2050_DWELLINGS</t>
  </si>
  <si>
    <t>2020_TOTAL_REPL_COST_USD</t>
  </si>
  <si>
    <t>2035_TOTAL_REPL_COST_USD</t>
  </si>
  <si>
    <t>2050_TOTAL_REPL_COST_USD</t>
  </si>
  <si>
    <t>Central</t>
  </si>
  <si>
    <t>BDI</t>
  </si>
  <si>
    <t>CAF</t>
  </si>
  <si>
    <t>CMR</t>
  </si>
  <si>
    <t>COD</t>
  </si>
  <si>
    <t>COG</t>
  </si>
  <si>
    <t>GAB</t>
  </si>
  <si>
    <t>GNQ</t>
  </si>
  <si>
    <t>STP</t>
  </si>
  <si>
    <t>TCD</t>
  </si>
  <si>
    <t>East</t>
  </si>
  <si>
    <t>COM</t>
  </si>
  <si>
    <t>DJI</t>
  </si>
  <si>
    <t>ERI</t>
  </si>
  <si>
    <t>ETH</t>
  </si>
  <si>
    <t>KEN</t>
  </si>
  <si>
    <t>MDG</t>
  </si>
  <si>
    <t>MUS</t>
  </si>
  <si>
    <t>RWA</t>
  </si>
  <si>
    <t>SDN</t>
  </si>
  <si>
    <t>SOM</t>
  </si>
  <si>
    <t>SSD</t>
  </si>
  <si>
    <t>SYC</t>
  </si>
  <si>
    <t>TZA</t>
  </si>
  <si>
    <t>UGA</t>
  </si>
  <si>
    <t>North</t>
  </si>
  <si>
    <t>DZA</t>
  </si>
  <si>
    <t>EGY</t>
  </si>
  <si>
    <t>LBY</t>
  </si>
  <si>
    <t>MAR</t>
  </si>
  <si>
    <t>MRT</t>
  </si>
  <si>
    <t>TUN</t>
  </si>
  <si>
    <t>South</t>
  </si>
  <si>
    <t>AGO</t>
  </si>
  <si>
    <t>BWA</t>
  </si>
  <si>
    <t>LSO</t>
  </si>
  <si>
    <t>MOZ</t>
  </si>
  <si>
    <t>MWI</t>
  </si>
  <si>
    <t>NAM</t>
  </si>
  <si>
    <t>SWZ</t>
  </si>
  <si>
    <t>ZAF</t>
  </si>
  <si>
    <t>ZMB</t>
  </si>
  <si>
    <t>ZWE</t>
  </si>
  <si>
    <t>West</t>
  </si>
  <si>
    <t>BEN</t>
  </si>
  <si>
    <t>BFA</t>
  </si>
  <si>
    <t>CIV</t>
  </si>
  <si>
    <t>CPV</t>
  </si>
  <si>
    <t>GHA</t>
  </si>
  <si>
    <t>GIN</t>
  </si>
  <si>
    <t>GMB</t>
  </si>
  <si>
    <t>GNB</t>
  </si>
  <si>
    <t>LBR</t>
  </si>
  <si>
    <t>MLI</t>
  </si>
  <si>
    <t>NER</t>
  </si>
  <si>
    <t>NGA</t>
  </si>
  <si>
    <t>SEN</t>
  </si>
  <si>
    <t>SLE</t>
  </si>
  <si>
    <t>TGO</t>
  </si>
  <si>
    <t>INCR_BUILDINGS</t>
  </si>
  <si>
    <t>INCR_DWELLINGS</t>
  </si>
  <si>
    <t>INCR_OCCUPANTS</t>
  </si>
  <si>
    <t>INCR_COST</t>
  </si>
  <si>
    <t>2025_BUILDINGS</t>
  </si>
  <si>
    <t>2030_BUILDINGS</t>
  </si>
  <si>
    <t>2040_BUILDINGS</t>
  </si>
  <si>
    <t>2045_BUILDINGS</t>
  </si>
  <si>
    <t>2025_DWELLINGS</t>
  </si>
  <si>
    <t>2030_DWELLINGS</t>
  </si>
  <si>
    <t>2040_DWELLINGS</t>
  </si>
  <si>
    <t>2045_DWELLINGS</t>
  </si>
  <si>
    <t>2020_OCCUPANTS</t>
  </si>
  <si>
    <t>2025_OCCUPANTS</t>
  </si>
  <si>
    <t>2030_OCCUPANTS</t>
  </si>
  <si>
    <t>2035_OCCUPANTS</t>
  </si>
  <si>
    <t>2050_OCCUPANTS</t>
  </si>
  <si>
    <t>2040_OCCUPANTS</t>
  </si>
  <si>
    <t>2045_OCCUPANTS</t>
  </si>
  <si>
    <t>2025_TOTAL_REPL_COST_USD</t>
  </si>
  <si>
    <t>2030_TOTAL_REPL_COST_USD</t>
  </si>
  <si>
    <t>2040_TOTAL_REPL_COST_USD</t>
  </si>
  <si>
    <t>2045_TOTAL_REPL_COST_USD</t>
  </si>
  <si>
    <t>shapeName</t>
  </si>
  <si>
    <t>Djibouti</t>
  </si>
  <si>
    <t>Niger</t>
  </si>
  <si>
    <t>LOCATION</t>
  </si>
  <si>
    <t>BUILDINGS</t>
  </si>
  <si>
    <t>DWELLINGS</t>
  </si>
  <si>
    <t>OCCUPANTS</t>
  </si>
  <si>
    <t>TOTAL_REPL_COST_USD</t>
  </si>
  <si>
    <t>INCREASE FROM 2020 TO 2050</t>
  </si>
  <si>
    <t>AGO-ADM0-1590546715-B1</t>
  </si>
  <si>
    <t>BDI-ADM0-1590546715-B1</t>
  </si>
  <si>
    <t>BEN-ADM0-1590546715-B1</t>
  </si>
  <si>
    <t>BFA-ADM0-1590546715-B1</t>
  </si>
  <si>
    <t>BWA-ADM0-1590546715-B1</t>
  </si>
  <si>
    <t>CAF-ADM0-1590546715-B1</t>
  </si>
  <si>
    <t>CIV-ADM0-1590546715-B1</t>
  </si>
  <si>
    <t>CMR-ADM0-1590546715-B1</t>
  </si>
  <si>
    <t>COD-ADM0-1590546715-B1</t>
  </si>
  <si>
    <t>COG-ADM0-1590546715-B1</t>
  </si>
  <si>
    <t>COM-ADM0-1590546715-B1</t>
  </si>
  <si>
    <t>CPV-ADM0-1590546715-B1</t>
  </si>
  <si>
    <t>DJI-ADM0-1590546715-B1</t>
  </si>
  <si>
    <t>DZA-ADM0-1590546715-B1</t>
  </si>
  <si>
    <t>EGY-ADM0-1590546715-B1</t>
  </si>
  <si>
    <t>ERI-ADM0-1590546715-B1</t>
  </si>
  <si>
    <t>ETH-ADM0-1590546715-B1</t>
  </si>
  <si>
    <t>GAB-ADM0-1590546715-B1</t>
  </si>
  <si>
    <t>GHA-ADM0-1590546715-B1</t>
  </si>
  <si>
    <t>GIN-ADM0-1590546715-B1</t>
  </si>
  <si>
    <t>GMB-ADM0-1590546715-B1</t>
  </si>
  <si>
    <t>GNB-ADM0-1590546715-B1</t>
  </si>
  <si>
    <t>GNQ-ADM0-1590546715-B1</t>
  </si>
  <si>
    <t>KEN-ADM0-1590546715-B1</t>
  </si>
  <si>
    <t>LBR-ADM0-1590546715-B1</t>
  </si>
  <si>
    <t>LBY-ADM0-1590546715-B1</t>
  </si>
  <si>
    <t>LSO-ADM0-1590546715-B1</t>
  </si>
  <si>
    <t>MAR-ADM0-1590546715-B1</t>
  </si>
  <si>
    <t>MDG-ADM0-1590546715-B1</t>
  </si>
  <si>
    <t>MLI-ADM0-1590546715-B1</t>
  </si>
  <si>
    <t>MOZ-ADM0-1590546715-B1</t>
  </si>
  <si>
    <t>MRT-ADM0-1590546715-B1</t>
  </si>
  <si>
    <t>MUS-ADM0-1590546715-B1</t>
  </si>
  <si>
    <t>MWI-ADM0-1590546715-B1</t>
  </si>
  <si>
    <t>NAM-ADM0-1590546715-B1</t>
  </si>
  <si>
    <t>NER-ADM0-1590546715-B1</t>
  </si>
  <si>
    <t>NGA-ADM0-1590546715-B1</t>
  </si>
  <si>
    <t>RWA-ADM0-1590546715-B1</t>
  </si>
  <si>
    <t>SDN-ADM0-1590546715-B1</t>
  </si>
  <si>
    <t>SEN-ADM0-1590546715-B1</t>
  </si>
  <si>
    <t>SLE-ADM0-1590546715-B1</t>
  </si>
  <si>
    <t>SOM-ADM0-1590546715-B1</t>
  </si>
  <si>
    <t>SSD-ADM0-1590546715-B1</t>
  </si>
  <si>
    <t>STP-ADM0-1590546715-B1</t>
  </si>
  <si>
    <t>SWZ-ADM0-1590546715-B1</t>
  </si>
  <si>
    <t>SYC-ADM0-1590546715-B1</t>
  </si>
  <si>
    <t>TCD-ADM0-1590546715-B1</t>
  </si>
  <si>
    <t>TGO-ADM0-1590546715-B1</t>
  </si>
  <si>
    <t>TUN-ADM0-1590546715-B1</t>
  </si>
  <si>
    <t>TZA-ADM0-1590546715-B1</t>
  </si>
  <si>
    <t>UGA-ADM0-1590546715-B1</t>
  </si>
  <si>
    <t>ZAF-ADM0-1590546715-B1</t>
  </si>
  <si>
    <t>ZMB-ADM0-1590546715-B1</t>
  </si>
  <si>
    <t>ZWE-ADM0-1590546715-B1</t>
  </si>
  <si>
    <t>Angola</t>
  </si>
  <si>
    <t>Burundi</t>
  </si>
  <si>
    <t>Benin</t>
  </si>
  <si>
    <t>Burkina Faso</t>
  </si>
  <si>
    <t>Botswana</t>
  </si>
  <si>
    <t>Central African Republic</t>
  </si>
  <si>
    <t>Cameroon</t>
  </si>
  <si>
    <t>Democratic Republic of the Congo</t>
  </si>
  <si>
    <t>Congo</t>
  </si>
  <si>
    <t>Comoros</t>
  </si>
  <si>
    <t>Cabo Verde</t>
  </si>
  <si>
    <t>Algeria</t>
  </si>
  <si>
    <t>Egypt</t>
  </si>
  <si>
    <t>Eritrea</t>
  </si>
  <si>
    <t>Ethiopia</t>
  </si>
  <si>
    <t>Gabon</t>
  </si>
  <si>
    <t>Ghana</t>
  </si>
  <si>
    <t>Guinea</t>
  </si>
  <si>
    <t>Gambia</t>
  </si>
  <si>
    <t>Guinea-Bissau</t>
  </si>
  <si>
    <t>Equatorial Guinea</t>
  </si>
  <si>
    <t>Kenya</t>
  </si>
  <si>
    <t>Liberia</t>
  </si>
  <si>
    <t>Libya</t>
  </si>
  <si>
    <t>Lesotho</t>
  </si>
  <si>
    <t>Morocco</t>
  </si>
  <si>
    <t>Madagascar</t>
  </si>
  <si>
    <t>Mali</t>
  </si>
  <si>
    <t>Mozambique</t>
  </si>
  <si>
    <t>Mauritania</t>
  </si>
  <si>
    <t>Mauritius</t>
  </si>
  <si>
    <t>Malawi</t>
  </si>
  <si>
    <t>Namibia</t>
  </si>
  <si>
    <t>Nigeria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</si>
  <si>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</si>
  <si>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</si>
  <si>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</si>
  <si>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</si>
  <si>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</si>
  <si>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</si>
  <si>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</si>
  <si>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Swaziland</t>
  </si>
  <si>
    <t>Seychelles</t>
  </si>
  <si>
    <t>Chad</t>
  </si>
  <si>
    <t>Togo</t>
  </si>
  <si>
    <t>Tunisia</t>
  </si>
  <si>
    <t>Tanzania, United Republic of</t>
  </si>
  <si>
    <t>Uganda</t>
  </si>
  <si>
    <t>South Africa</t>
  </si>
  <si>
    <t>Zambia</t>
  </si>
  <si>
    <t>Zimbabwe</t>
  </si>
  <si>
    <t>Côte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</si>
</sst>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2" applyFont="1"/>
    <xf numFmtId="164" fontId="0" fillId="0" borderId="0" xfId="1" applyNumberFormat="1" applyFont="1"/>
    <xf numFmtId="0" fontId="16" fillId="0" borderId="0" xfId="0" applyFont="1"/>
    <xf numFmtId="164" fontId="19" fillId="33" borderId="0" xfId="1" applyNumberFormat="1" applyFont="1" applyFill="1" applyAlignment="1">
      <alignment horizontal="center"/>
    </xf>
    <xf numFmtId="9" fontId="19" fillId="33" borderId="0" xfId="2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96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AJ56" totalsRowShown="0">
  <autoFilter ref="A2:AJ56" xr:uid="{00000000-0009-0000-0100-000001000000}"/>
  <sortState xmlns:xlrd2="http://schemas.microsoft.com/office/spreadsheetml/2017/richdata2" ref="A3:AJ56">
    <sortCondition ref="B2:B56"/>
  </sortState>
  <tableColumns count="36">
    <tableColumn id="1" xr3:uid="{00000000-0010-0000-0000-000001000000}" name="REGION"/>
    <tableColumn id="2" xr3:uid="{00000000-0010-0000-0000-000002000000}" name="ISO3"/>
    <tableColumn id="3" xr3:uid="{00000000-0010-0000-0000-000003000000}" name="shapeID"/>
    <tableColumn id="37" xr3:uid="{838F83F9-D485-D140-A843-1F7D1A9D66C5}" name="shapeName"/>
    <tableColumn id="4" xr3:uid="{00000000-0010-0000-0000-000004000000}" name="2020_BUILDINGS" dataDxfId="95" dataCellStyle="Comma"/>
    <tableColumn id="5" xr3:uid="{A9E542AA-7344-9649-A3CD-7E215D3537D4}" name="2025_BUILDINGS" dataDxfId="94" dataCellStyle="Comma"/>
    <tableColumn id="9" xr3:uid="{4F481A78-C9C9-9744-B14D-4E49D54ACDC4}" name="2030_BUILDINGS" dataDxfId="93" dataCellStyle="Comma"/>
    <tableColumn id="7" xr3:uid="{00000000-0010-0000-0000-000007000000}" name="2035_BUILDINGS" dataDxfId="92" dataCellStyle="Comma"/>
    <tableColumn id="6" xr3:uid="{190F8170-0F4D-7F4E-90B1-8BDAB419DDE9}" name="2040_BUILDINGS" dataDxfId="91" dataCellStyle="Comma"/>
    <tableColumn id="8" xr3:uid="{07B6FFF0-B56D-754D-A3E6-75A6D447B4D7}" name="2045_BUILDINGS" dataDxfId="90" dataCellStyle="Comma"/>
    <tableColumn id="10" xr3:uid="{00000000-0010-0000-0000-00000A000000}" name="2050_BUILDINGS" dataDxfId="89" dataCellStyle="Comma"/>
    <tableColumn id="11" xr3:uid="{00000000-0010-0000-0000-00000B000000}" name="2020_DWELLINGS" dataDxfId="88" dataCellStyle="Comma"/>
    <tableColumn id="12" xr3:uid="{DDC6BC4B-8AFA-DC4E-870B-7494794173AE}" name="2025_DWELLINGS" dataDxfId="87" dataCellStyle="Comma"/>
    <tableColumn id="13" xr3:uid="{72B3FD97-EE18-3442-9519-F23E008DADD9}" name="2030_DWELLINGS" dataDxfId="86" dataCellStyle="Comma"/>
    <tableColumn id="14" xr3:uid="{00000000-0010-0000-0000-00000E000000}" name="2035_DWELLINGS" dataDxfId="85" dataCellStyle="Comma"/>
    <tableColumn id="16" xr3:uid="{7984F61D-BA1C-054E-B9B0-A48DEA4F9F64}" name="2040_DWELLINGS" dataDxfId="84" dataCellStyle="Comma"/>
    <tableColumn id="15" xr3:uid="{04753B8D-807B-1D49-9082-EA0B5DDCAD33}" name="2045_DWELLINGS" dataDxfId="83" dataCellStyle="Comma"/>
    <tableColumn id="17" xr3:uid="{00000000-0010-0000-0000-000011000000}" name="2050_DWELLINGS" dataDxfId="82" dataCellStyle="Comma"/>
    <tableColumn id="18" xr3:uid="{00000000-0010-0000-0000-000012000000}" name="2020_OCCUPANTS" dataDxfId="81" dataCellStyle="Comma"/>
    <tableColumn id="20" xr3:uid="{2D28BE54-E877-414F-B58A-CA6FF3548C83}" name="2025_OCCUPANTS" dataDxfId="80" dataCellStyle="Comma"/>
    <tableColumn id="19" xr3:uid="{85275F8B-2BC5-D149-A8BF-3025DFB02A39}" name="2030_OCCUPANTS" dataDxfId="79" dataCellStyle="Comma"/>
    <tableColumn id="21" xr3:uid="{00000000-0010-0000-0000-000015000000}" name="2035_OCCUPANTS" dataDxfId="78" dataCellStyle="Comma"/>
    <tableColumn id="23" xr3:uid="{8EDE7304-9089-D245-9A64-B05DEBC880CE}" name="2040_OCCUPANTS" dataDxfId="77" dataCellStyle="Comma"/>
    <tableColumn id="22" xr3:uid="{4CE63D40-37B2-DB44-BD58-2BB2A2E3E9CD}" name="2045_OCCUPANTS" dataDxfId="76" dataCellStyle="Comma"/>
    <tableColumn id="24" xr3:uid="{00000000-0010-0000-0000-000018000000}" name="2050_OCCUPANTS" dataDxfId="75" dataCellStyle="Comma"/>
    <tableColumn id="25" xr3:uid="{00000000-0010-0000-0000-000019000000}" name="2020_TOTAL_REPL_COST_USD" dataDxfId="74" dataCellStyle="Comma"/>
    <tableColumn id="27" xr3:uid="{A7FC76C7-70F0-9148-B3D4-59965DCEE71D}" name="2025_TOTAL_REPL_COST_USD" dataDxfId="73" dataCellStyle="Comma"/>
    <tableColumn id="26" xr3:uid="{27FA9A82-24F7-3F4B-AFBE-64DEB775A57C}" name="2030_TOTAL_REPL_COST_USD" dataDxfId="72" dataCellStyle="Comma"/>
    <tableColumn id="28" xr3:uid="{00000000-0010-0000-0000-00001C000000}" name="2035_TOTAL_REPL_COST_USD" dataDxfId="71" dataCellStyle="Comma"/>
    <tableColumn id="30" xr3:uid="{4A324017-6ED3-A043-A09E-A03F9284C961}" name="2040_TOTAL_REPL_COST_USD" dataDxfId="70" dataCellStyle="Comma"/>
    <tableColumn id="29" xr3:uid="{0E191609-6E8A-F54E-A2D6-31FDDFF2742E}" name="2045_TOTAL_REPL_COST_USD" dataDxfId="69" dataCellStyle="Comma"/>
    <tableColumn id="31" xr3:uid="{00000000-0010-0000-0000-00001F000000}" name="2050_TOTAL_REPL_COST_USD" dataDxfId="68" dataCellStyle="Comma"/>
    <tableColumn id="32" xr3:uid="{00000000-0010-0000-0000-000020000000}" name="INCR_BUILDINGS" dataDxfId="67" dataCellStyle="Percent">
      <calculatedColumnFormula>(Table1[[#This Row],[2050_BUILDINGS]]/Table1[[#This Row],[2020_BUILDINGS]])-1</calculatedColumnFormula>
    </tableColumn>
    <tableColumn id="33" xr3:uid="{00000000-0010-0000-0000-000021000000}" name="INCR_DWELLINGS" dataDxfId="66" dataCellStyle="Percent">
      <calculatedColumnFormula>(Table1[[#This Row],[2050_DWELLINGS]]/Table1[[#This Row],[2020_DWELLINGS]])-1</calculatedColumnFormula>
    </tableColumn>
    <tableColumn id="34" xr3:uid="{00000000-0010-0000-0000-000022000000}" name="INCR_OCCUPANTS" dataDxfId="65" dataCellStyle="Percent">
      <calculatedColumnFormula>(Table1[[#This Row],[2050_OCCUPANTS]]/Table1[[#This Row],[2020_OCCUPANTS]])-1</calculatedColumnFormula>
    </tableColumn>
    <tableColumn id="35" xr3:uid="{00000000-0010-0000-0000-000023000000}" name="INCR_COST" dataDxfId="64" dataCellStyle="Comma">
      <calculatedColumnFormula>(Table1[[#This Row],[2050_TOTAL_REPL_COST_USD]]/Table1[[#This Row],[2020_TOTAL_REPL_COST_USD]])-1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D66BC2-526C-9642-9407-03CDAAC80D06}" name="Table13" displayName="Table13" ref="A2:AJ56" totalsRowShown="0">
  <autoFilter ref="A2:AJ56" xr:uid="{00000000-0009-0000-0100-000001000000}"/>
  <sortState xmlns:xlrd2="http://schemas.microsoft.com/office/spreadsheetml/2017/richdata2" ref="A3:AJ773">
    <sortCondition ref="B2:B773"/>
  </sortState>
  <tableColumns count="36">
    <tableColumn id="1" xr3:uid="{0C4865F7-3706-0741-A29C-50E3D0D5E4BB}" name="REGION"/>
    <tableColumn id="2" xr3:uid="{15A732A4-5E4B-A34E-8FD3-DEC2C357FD88}" name="ISO3"/>
    <tableColumn id="3" xr3:uid="{BADC66A1-B8CA-A54E-833C-7AEC8C283B00}" name="shapeID"/>
    <tableColumn id="37" xr3:uid="{4E3337C6-CB59-0049-8D73-D8DD6A48F692}" name="shapeName"/>
    <tableColumn id="4" xr3:uid="{EFE94D61-D4FD-A548-873D-12C3B2763E3D}" name="2020_BUILDINGS" dataDxfId="63" dataCellStyle="Comma"/>
    <tableColumn id="5" xr3:uid="{B4E48391-556B-FE49-9FA7-4738E2C6F729}" name="2025_BUILDINGS" dataDxfId="62" dataCellStyle="Comma"/>
    <tableColumn id="9" xr3:uid="{B9997F60-4D47-C64D-9C8C-7DF10AD230BB}" name="2030_BUILDINGS" dataDxfId="61" dataCellStyle="Comma"/>
    <tableColumn id="7" xr3:uid="{35BA5680-AF27-614C-AADA-A52E2D96D0E4}" name="2035_BUILDINGS" dataDxfId="60" dataCellStyle="Comma"/>
    <tableColumn id="6" xr3:uid="{5B4B41EC-ACC7-AD44-996B-72CEF0D36586}" name="2040_BUILDINGS" dataDxfId="59" dataCellStyle="Comma"/>
    <tableColumn id="8" xr3:uid="{492697A5-2280-204E-85FC-0A19EEA05A61}" name="2045_BUILDINGS" dataDxfId="58" dataCellStyle="Comma"/>
    <tableColumn id="10" xr3:uid="{43A4F018-DBA9-EB40-BFE3-8C9468D39350}" name="2050_BUILDINGS" dataDxfId="57" dataCellStyle="Comma"/>
    <tableColumn id="11" xr3:uid="{79D5744F-7FDE-7746-A24A-FDC9756E305E}" name="2020_DWELLINGS" dataDxfId="56" dataCellStyle="Comma"/>
    <tableColumn id="12" xr3:uid="{87369E74-FBFA-B74F-81E6-59C3E28EE2A6}" name="2025_DWELLINGS" dataDxfId="55" dataCellStyle="Comma"/>
    <tableColumn id="13" xr3:uid="{273E2AFF-D9F8-944E-8E81-2F42CAC348A8}" name="2030_DWELLINGS" dataDxfId="54" dataCellStyle="Comma"/>
    <tableColumn id="14" xr3:uid="{4D15E848-1474-4B41-B301-EBC5CF415A19}" name="2035_DWELLINGS" dataDxfId="53" dataCellStyle="Comma"/>
    <tableColumn id="16" xr3:uid="{5898522E-530C-CE4C-A512-8D8CAD2AF764}" name="2040_DWELLINGS" dataDxfId="52" dataCellStyle="Comma"/>
    <tableColumn id="15" xr3:uid="{BC0ED76B-90A0-6F41-A981-E3950BAC0407}" name="2045_DWELLINGS" dataDxfId="51" dataCellStyle="Comma"/>
    <tableColumn id="17" xr3:uid="{C46AE4F4-8B74-904F-9683-C0AFCBDB6E25}" name="2050_DWELLINGS" dataDxfId="50" dataCellStyle="Comma"/>
    <tableColumn id="18" xr3:uid="{63FA28D0-D53F-4745-ABD0-AA19D6B78CF5}" name="2020_OCCUPANTS" dataDxfId="49" dataCellStyle="Comma"/>
    <tableColumn id="20" xr3:uid="{6F304DBE-ED62-8941-975E-3A996694FD7B}" name="2025_OCCUPANTS" dataDxfId="48" dataCellStyle="Comma"/>
    <tableColumn id="19" xr3:uid="{0889C427-9CA5-2C48-BEFA-97B1E95E10BE}" name="2030_OCCUPANTS" dataDxfId="47" dataCellStyle="Comma"/>
    <tableColumn id="21" xr3:uid="{487C213B-3D3F-D84C-A3C2-27D8698C384A}" name="2035_OCCUPANTS" dataDxfId="46" dataCellStyle="Comma"/>
    <tableColumn id="23" xr3:uid="{4DCF51FF-0A24-B843-8F71-C8EA0E83193E}" name="2040_OCCUPANTS" dataDxfId="45" dataCellStyle="Comma"/>
    <tableColumn id="22" xr3:uid="{F2262419-700E-DD47-B4F2-CA104EE15981}" name="2045_OCCUPANTS" dataDxfId="44" dataCellStyle="Comma"/>
    <tableColumn id="24" xr3:uid="{F25E9A10-F57C-7D42-9EF0-56A719E7D1E4}" name="2050_OCCUPANTS" dataDxfId="43" dataCellStyle="Comma"/>
    <tableColumn id="25" xr3:uid="{67DC33F1-D171-944D-8C55-C244A08BC946}" name="2020_TOTAL_REPL_COST_USD" dataDxfId="42" dataCellStyle="Comma"/>
    <tableColumn id="27" xr3:uid="{62F375DE-2D42-C241-B309-F816A79CCFD7}" name="2025_TOTAL_REPL_COST_USD" dataDxfId="41" dataCellStyle="Comma"/>
    <tableColumn id="26" xr3:uid="{F15CCE97-4533-0B49-9872-D708917048F5}" name="2030_TOTAL_REPL_COST_USD" dataDxfId="40" dataCellStyle="Comma"/>
    <tableColumn id="28" xr3:uid="{76A23219-C371-1D48-A73D-34E48D51C736}" name="2035_TOTAL_REPL_COST_USD" dataDxfId="39" dataCellStyle="Comma"/>
    <tableColumn id="30" xr3:uid="{4DD4367A-C21E-1D45-BE5B-B2BDED23E54D}" name="2040_TOTAL_REPL_COST_USD" dataDxfId="38" dataCellStyle="Comma"/>
    <tableColumn id="29" xr3:uid="{66755345-9E1E-674A-AD61-775E2C85EAC0}" name="2045_TOTAL_REPL_COST_USD" dataDxfId="37" dataCellStyle="Comma"/>
    <tableColumn id="31" xr3:uid="{58BA9FE9-B6AC-3944-9F6A-8B3FD1AB7930}" name="2050_TOTAL_REPL_COST_USD" dataDxfId="36" dataCellStyle="Comma"/>
    <tableColumn id="32" xr3:uid="{DE0069D5-2C97-D24A-861A-FA68ACFA2CEA}" name="INCR_BUILDINGS" dataDxfId="35" dataCellStyle="Percent">
      <calculatedColumnFormula>(Table13[[#This Row],[2050_BUILDINGS]]/Table13[[#This Row],[2020_BUILDINGS]])-1</calculatedColumnFormula>
    </tableColumn>
    <tableColumn id="33" xr3:uid="{6D374856-CF47-AE46-B445-07A9282A364C}" name="INCR_DWELLINGS" dataDxfId="34" dataCellStyle="Percent">
      <calculatedColumnFormula>(Table13[[#This Row],[2050_DWELLINGS]]/Table13[[#This Row],[2020_DWELLINGS]])-1</calculatedColumnFormula>
    </tableColumn>
    <tableColumn id="34" xr3:uid="{825539CD-7347-5843-B0BA-B3D3BAB49501}" name="INCR_OCCUPANTS" dataDxfId="33" dataCellStyle="Percent">
      <calculatedColumnFormula>(Table13[[#This Row],[2050_OCCUPANTS]]/Table13[[#This Row],[2020_OCCUPANTS]])-1</calculatedColumnFormula>
    </tableColumn>
    <tableColumn id="35" xr3:uid="{A24676C4-A2C2-4D47-8B13-9B0E094AAB41}" name="INCR_COST" dataDxfId="32" dataCellStyle="Comma">
      <calculatedColumnFormula>(Table13[[#This Row],[2050_TOTAL_REPL_COST_USD]]/Table13[[#This Row],[2020_TOTAL_REPL_COST_USD]])-1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BF0BE6-BE8F-A446-BE17-0F3E33016DF0}" name="Table134" displayName="Table134" ref="A2:T56" totalsRowShown="0">
  <autoFilter ref="A2:T56" xr:uid="{00000000-0009-0000-0100-000001000000}"/>
  <sortState xmlns:xlrd2="http://schemas.microsoft.com/office/spreadsheetml/2017/richdata2" ref="A3:T773">
    <sortCondition ref="B2:B773"/>
  </sortState>
  <tableColumns count="20">
    <tableColumn id="1" xr3:uid="{A447E5F9-502F-E54D-970A-D8B49945BF0B}" name="REGION"/>
    <tableColumn id="2" xr3:uid="{BD9169B6-DC52-0D43-AC9E-FE2D1D536B2C}" name="ISO3"/>
    <tableColumn id="3" xr3:uid="{B5852D45-0667-364D-B41F-D2BC6801DDCC}" name="shapeID"/>
    <tableColumn id="37" xr3:uid="{4EA026D4-8038-1E4B-9429-0AF2B97BFCFE}" name="shapeName"/>
    <tableColumn id="4" xr3:uid="{767293A4-EE37-E142-9BE3-F5ACF093E416}" name="2020_BUILDINGS" dataDxfId="31" dataCellStyle="Comma"/>
    <tableColumn id="5" xr3:uid="{DCB3378F-289A-4240-8D27-E5F32F1AA89E}" name="2025_BUILDINGS" dataDxfId="30" dataCellStyle="Comma"/>
    <tableColumn id="9" xr3:uid="{1AEEFAB9-1825-484A-9602-1F65D602C88D}" name="2030_BUILDINGS" dataDxfId="29" dataCellStyle="Comma"/>
    <tableColumn id="7" xr3:uid="{0DD97DAE-6164-C040-B9F2-C9409B623A4C}" name="2035_BUILDINGS" dataDxfId="28" dataCellStyle="Comma"/>
    <tableColumn id="6" xr3:uid="{009347D9-9426-894B-8399-5EE9129843E7}" name="2040_BUILDINGS" dataDxfId="27" dataCellStyle="Comma"/>
    <tableColumn id="8" xr3:uid="{AFB342A2-7267-184C-8C93-039910796597}" name="2045_BUILDINGS" dataDxfId="26" dataCellStyle="Comma"/>
    <tableColumn id="10" xr3:uid="{39369D93-2965-3941-B05B-8A4DBDE41249}" name="2050_BUILDINGS" dataDxfId="25" dataCellStyle="Comma"/>
    <tableColumn id="25" xr3:uid="{BF8ADD36-632B-3940-B152-AF1043FBF58B}" name="2020_TOTAL_REPL_COST_USD" dataDxfId="24" dataCellStyle="Comma"/>
    <tableColumn id="27" xr3:uid="{F4DC0CE0-4047-D84B-8E79-F049019BAD86}" name="2025_TOTAL_REPL_COST_USD" dataDxfId="23" dataCellStyle="Comma"/>
    <tableColumn id="26" xr3:uid="{63E38D91-2E29-9B4B-AB3E-7D9682AFB8E8}" name="2030_TOTAL_REPL_COST_USD" dataDxfId="22" dataCellStyle="Comma"/>
    <tableColumn id="28" xr3:uid="{5C0A763C-3BAC-4C46-A228-E58FB8AC03E2}" name="2035_TOTAL_REPL_COST_USD" dataDxfId="21" dataCellStyle="Comma"/>
    <tableColumn id="30" xr3:uid="{71F42682-0143-F04E-B81C-02747C5F7809}" name="2040_TOTAL_REPL_COST_USD" dataDxfId="20" dataCellStyle="Comma"/>
    <tableColumn id="29" xr3:uid="{82722424-CAE8-3142-85B6-F1F073C62909}" name="2045_TOTAL_REPL_COST_USD" dataDxfId="19" dataCellStyle="Comma"/>
    <tableColumn id="31" xr3:uid="{5B1D0F6B-DD83-5945-9B32-C377E882632E}" name="2050_TOTAL_REPL_COST_USD" dataDxfId="18" dataCellStyle="Comma"/>
    <tableColumn id="32" xr3:uid="{17777E4B-68C4-4B45-8B28-E3B2AA1A9D30}" name="INCR_BUILDINGS" dataDxfId="17" dataCellStyle="Percent">
      <calculatedColumnFormula>(Table134[[#This Row],[2050_BUILDINGS]]/Table134[[#This Row],[2020_BUILDINGS]])-1</calculatedColumnFormula>
    </tableColumn>
    <tableColumn id="35" xr3:uid="{A9C1DB09-4E50-174D-B957-DAB2FAF44A0F}" name="INCR_COST" dataDxfId="16" dataCellStyle="Comma">
      <calculatedColumnFormula>(Table134[[#This Row],[2050_TOTAL_REPL_COST_USD]]/Table134[[#This Row],[2020_TOTAL_REPL_COST_USD]])-1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D439DB-F4E8-FB43-9385-7CC5B6A99A86}" name="Table1345" displayName="Table1345" ref="A2:T56" totalsRowShown="0">
  <autoFilter ref="A2:T56" xr:uid="{00000000-0009-0000-0100-000001000000}"/>
  <sortState xmlns:xlrd2="http://schemas.microsoft.com/office/spreadsheetml/2017/richdata2" ref="A3:T56">
    <sortCondition ref="B2:B56"/>
  </sortState>
  <tableColumns count="20">
    <tableColumn id="1" xr3:uid="{891F41A9-EA27-5A47-BCD1-C45C51EE677A}" name="REGION"/>
    <tableColumn id="2" xr3:uid="{0A921942-26F2-C944-84E9-18A6B5C2429F}" name="ISO3"/>
    <tableColumn id="3" xr3:uid="{9EBCAF19-AB35-9A4E-99F1-F9E58DB398A8}" name="shapeID"/>
    <tableColumn id="37" xr3:uid="{FB45541D-75D8-204B-9B15-DFA540FBAEE0}" name="shapeName"/>
    <tableColumn id="4" xr3:uid="{E788F0F2-A277-174A-8FCE-0B0ACA3EB902}" name="2020_BUILDINGS" dataDxfId="15" dataCellStyle="Comma"/>
    <tableColumn id="5" xr3:uid="{45B6235D-DDFC-0C47-AA2D-A5F36484178C}" name="2025_BUILDINGS" dataDxfId="14" dataCellStyle="Comma"/>
    <tableColumn id="9" xr3:uid="{F2BC7659-6B00-1444-A769-8868E280819B}" name="2030_BUILDINGS" dataDxfId="13" dataCellStyle="Comma"/>
    <tableColumn id="7" xr3:uid="{C9D30CEE-9A65-A64D-9E43-A500B7477464}" name="2035_BUILDINGS" dataDxfId="12" dataCellStyle="Comma"/>
    <tableColumn id="6" xr3:uid="{42CB01F7-1A04-7C48-A8B5-64FB72E61311}" name="2040_BUILDINGS" dataDxfId="11" dataCellStyle="Comma"/>
    <tableColumn id="8" xr3:uid="{E4FF16BC-925A-7C4E-BE97-B70BAE1299BB}" name="2045_BUILDINGS" dataDxfId="10" dataCellStyle="Comma"/>
    <tableColumn id="10" xr3:uid="{36696EF0-2AB9-3740-B8AF-F2EEFCA3FAB5}" name="2050_BUILDINGS" dataDxfId="9" dataCellStyle="Comma"/>
    <tableColumn id="25" xr3:uid="{F7BA3FF9-C407-C049-8942-32FA60A88FE3}" name="2020_TOTAL_REPL_COST_USD" dataDxfId="8" dataCellStyle="Comma"/>
    <tableColumn id="27" xr3:uid="{E474889D-DB7C-D24D-98C1-CF0A33B3E813}" name="2025_TOTAL_REPL_COST_USD" dataDxfId="7" dataCellStyle="Comma"/>
    <tableColumn id="26" xr3:uid="{D17058F0-5A67-534D-BAA6-910F3D7BEE8A}" name="2030_TOTAL_REPL_COST_USD" dataDxfId="6" dataCellStyle="Comma"/>
    <tableColumn id="28" xr3:uid="{93D20545-AE53-D545-A930-A422C616D020}" name="2035_TOTAL_REPL_COST_USD" dataDxfId="5" dataCellStyle="Comma"/>
    <tableColumn id="30" xr3:uid="{4F4ACE87-C7A4-EB4C-933A-B60C67E07CCE}" name="2040_TOTAL_REPL_COST_USD" dataDxfId="4" dataCellStyle="Comma"/>
    <tableColumn id="29" xr3:uid="{B00E6E66-2041-B640-97FA-5128B536C5A4}" name="2045_TOTAL_REPL_COST_USD" dataDxfId="3" dataCellStyle="Comma"/>
    <tableColumn id="31" xr3:uid="{FE5704CB-4534-2540-9A6E-569BB8757CBA}" name="2050_TOTAL_REPL_COST_USD" dataDxfId="2" dataCellStyle="Comma"/>
    <tableColumn id="32" xr3:uid="{3AA7F3FC-2991-A441-BF40-8493B5BF4480}" name="INCR_BUILDINGS" dataDxfId="1" dataCellStyle="Percent">
      <calculatedColumnFormula>(Table1345[[#This Row],[2050_BUILDINGS]]/Table1345[[#This Row],[2020_BUILDINGS]])-1</calculatedColumnFormula>
    </tableColumn>
    <tableColumn id="35" xr3:uid="{3699C7A8-5BF2-9243-878D-770081D4324A}" name="INCR_COST" dataDxfId="0" dataCellStyle="Comma">
      <calculatedColumnFormula>(Table1345[[#This Row],[2050_TOTAL_REPL_COST_USD]]/Table1345[[#This Row],[2020_TOTAL_REPL_COST_USD]])-1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73"/>
  <sheetViews>
    <sheetView tabSelected="1" workbookViewId="0">
      <selection activeCell="C10" sqref="C10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11" width="18" style="2" customWidth="1"/>
    <col min="12" max="12" width="18" customWidth="1"/>
    <col min="13" max="18" width="18" style="2" customWidth="1"/>
    <col min="19" max="20" width="18" customWidth="1"/>
    <col min="21" max="25" width="18" style="2" customWidth="1"/>
    <col min="26" max="26" width="18" customWidth="1"/>
    <col min="27" max="36" width="18" style="2" customWidth="1"/>
    <col min="37" max="37" width="18.33203125" style="2" customWidth="1"/>
    <col min="38" max="38" width="17.6640625" style="1" customWidth="1"/>
  </cols>
  <sheetData>
    <row r="1" spans="1:38" s="3" customFormat="1" x14ac:dyDescent="0.2">
      <c r="A1" s="6" t="s">
        <v>97</v>
      </c>
      <c r="B1" s="6"/>
      <c r="C1" s="6"/>
      <c r="D1" s="6"/>
      <c r="E1" s="4" t="s">
        <v>98</v>
      </c>
      <c r="F1" s="4"/>
      <c r="G1" s="4"/>
      <c r="H1" s="4"/>
      <c r="I1" s="4"/>
      <c r="J1" s="4"/>
      <c r="K1" s="4"/>
      <c r="L1" s="4" t="s">
        <v>99</v>
      </c>
      <c r="M1" s="4"/>
      <c r="N1" s="4"/>
      <c r="O1" s="4"/>
      <c r="P1" s="4"/>
      <c r="Q1" s="4"/>
      <c r="R1" s="4"/>
      <c r="S1" s="4" t="s">
        <v>100</v>
      </c>
      <c r="T1" s="4"/>
      <c r="U1" s="4"/>
      <c r="V1" s="4"/>
      <c r="W1" s="4"/>
      <c r="X1" s="4"/>
      <c r="Y1" s="4"/>
      <c r="Z1" s="4" t="s">
        <v>101</v>
      </c>
      <c r="AA1" s="4"/>
      <c r="AB1" s="4"/>
      <c r="AC1" s="4"/>
      <c r="AD1" s="4"/>
      <c r="AE1" s="4"/>
      <c r="AF1" s="4"/>
      <c r="AG1" s="5" t="s">
        <v>102</v>
      </c>
      <c r="AH1" s="5"/>
      <c r="AI1" s="5"/>
      <c r="AJ1" s="5"/>
    </row>
    <row r="2" spans="1:38" x14ac:dyDescent="0.2">
      <c r="A2" t="s">
        <v>0</v>
      </c>
      <c r="B2" t="s">
        <v>1</v>
      </c>
      <c r="C2" t="s">
        <v>2</v>
      </c>
      <c r="D2" t="s">
        <v>94</v>
      </c>
      <c r="E2" s="2" t="s">
        <v>3</v>
      </c>
      <c r="F2" s="2" t="s">
        <v>75</v>
      </c>
      <c r="G2" s="2" t="s">
        <v>76</v>
      </c>
      <c r="H2" s="2" t="s">
        <v>4</v>
      </c>
      <c r="I2" s="2" t="s">
        <v>77</v>
      </c>
      <c r="J2" s="2" t="s">
        <v>78</v>
      </c>
      <c r="K2" s="2" t="s">
        <v>5</v>
      </c>
      <c r="L2" s="2" t="s">
        <v>6</v>
      </c>
      <c r="M2" s="2" t="s">
        <v>79</v>
      </c>
      <c r="N2" s="2" t="s">
        <v>80</v>
      </c>
      <c r="O2" s="2" t="s">
        <v>7</v>
      </c>
      <c r="P2" s="2" t="s">
        <v>81</v>
      </c>
      <c r="Q2" s="2" t="s">
        <v>82</v>
      </c>
      <c r="R2" s="2" t="s">
        <v>8</v>
      </c>
      <c r="S2" s="2" t="s">
        <v>83</v>
      </c>
      <c r="T2" s="2" t="s">
        <v>84</v>
      </c>
      <c r="U2" s="2" t="s">
        <v>85</v>
      </c>
      <c r="V2" s="2" t="s">
        <v>86</v>
      </c>
      <c r="W2" s="2" t="s">
        <v>88</v>
      </c>
      <c r="X2" s="2" t="s">
        <v>89</v>
      </c>
      <c r="Y2" s="2" t="s">
        <v>87</v>
      </c>
      <c r="Z2" s="2" t="s">
        <v>9</v>
      </c>
      <c r="AA2" s="2" t="s">
        <v>90</v>
      </c>
      <c r="AB2" s="2" t="s">
        <v>91</v>
      </c>
      <c r="AC2" s="2" t="s">
        <v>10</v>
      </c>
      <c r="AD2" s="2" t="s">
        <v>92</v>
      </c>
      <c r="AE2" s="2" t="s">
        <v>93</v>
      </c>
      <c r="AF2" s="2" t="s">
        <v>11</v>
      </c>
      <c r="AG2" s="1" t="s">
        <v>71</v>
      </c>
      <c r="AH2" t="s">
        <v>72</v>
      </c>
      <c r="AI2" s="2" t="s">
        <v>73</v>
      </c>
      <c r="AJ2" t="s">
        <v>74</v>
      </c>
      <c r="AK2"/>
      <c r="AL2"/>
    </row>
    <row r="3" spans="1:38" x14ac:dyDescent="0.2">
      <c r="A3" t="s">
        <v>44</v>
      </c>
      <c r="B3" t="s">
        <v>45</v>
      </c>
      <c r="C3" t="s">
        <v>103</v>
      </c>
      <c r="D3" t="s">
        <v>157</v>
      </c>
      <c r="E3" s="2">
        <v>6986043</v>
      </c>
      <c r="F3" s="2">
        <v>8143571</v>
      </c>
      <c r="G3" s="2">
        <v>9445406</v>
      </c>
      <c r="H3" s="2">
        <v>10930454</v>
      </c>
      <c r="I3" s="2">
        <v>12538496</v>
      </c>
      <c r="J3" s="2">
        <v>14288227</v>
      </c>
      <c r="K3" s="2">
        <v>16157094</v>
      </c>
      <c r="L3" s="2">
        <v>7525472</v>
      </c>
      <c r="M3" s="2">
        <v>8782024</v>
      </c>
      <c r="N3" s="2">
        <v>10195363</v>
      </c>
      <c r="O3" s="2">
        <v>11808427</v>
      </c>
      <c r="P3" s="2">
        <v>13555345</v>
      </c>
      <c r="Q3" s="2">
        <v>15457031</v>
      </c>
      <c r="R3" s="2">
        <v>17489585</v>
      </c>
      <c r="S3" s="2">
        <v>32812404</v>
      </c>
      <c r="T3" s="2">
        <v>38397489</v>
      </c>
      <c r="U3" s="2">
        <v>44680707</v>
      </c>
      <c r="V3" s="2">
        <v>51861528</v>
      </c>
      <c r="W3" s="2">
        <v>59640753</v>
      </c>
      <c r="X3" s="2">
        <v>68118127</v>
      </c>
      <c r="Y3" s="2">
        <v>77193900</v>
      </c>
      <c r="Z3" s="2">
        <v>132473788644</v>
      </c>
      <c r="AA3" s="2">
        <v>155894539068</v>
      </c>
      <c r="AB3" s="2">
        <v>182255605582</v>
      </c>
      <c r="AC3" s="2">
        <v>212458525376</v>
      </c>
      <c r="AD3" s="2">
        <v>245201151205</v>
      </c>
      <c r="AE3" s="2">
        <v>280952408117</v>
      </c>
      <c r="AF3" s="2">
        <v>319346683606</v>
      </c>
      <c r="AG3" s="1">
        <f>(Table1[[#This Row],[2050_BUILDINGS]]/Table1[[#This Row],[2020_BUILDINGS]])-1</f>
        <v>1.3127676139411109</v>
      </c>
      <c r="AH3" s="1">
        <f>(Table1[[#This Row],[2050_DWELLINGS]]/Table1[[#This Row],[2020_DWELLINGS]])-1</f>
        <v>1.3240515677953488</v>
      </c>
      <c r="AI3" s="1">
        <f>(Table1[[#This Row],[2050_OCCUPANTS]]/Table1[[#This Row],[2020_OCCUPANTS]])-1</f>
        <v>1.3525828829853492</v>
      </c>
      <c r="AJ3" s="1">
        <f>(Table1[[#This Row],[2050_TOTAL_REPL_COST_USD]]/Table1[[#This Row],[2020_TOTAL_REPL_COST_USD]])-1</f>
        <v>1.4106405265134225</v>
      </c>
      <c r="AK3"/>
      <c r="AL3"/>
    </row>
    <row r="4" spans="1:38" x14ac:dyDescent="0.2">
      <c r="A4" t="s">
        <v>12</v>
      </c>
      <c r="B4" t="s">
        <v>13</v>
      </c>
      <c r="C4" t="s">
        <v>104</v>
      </c>
      <c r="D4" t="s">
        <v>158</v>
      </c>
      <c r="E4" s="2">
        <v>2389660</v>
      </c>
      <c r="F4" s="2">
        <v>2769055</v>
      </c>
      <c r="G4" s="2">
        <v>3167472</v>
      </c>
      <c r="H4" s="2">
        <v>3584850</v>
      </c>
      <c r="I4" s="2">
        <v>4061255</v>
      </c>
      <c r="J4" s="2">
        <v>4536082</v>
      </c>
      <c r="K4" s="2">
        <v>5049184</v>
      </c>
      <c r="L4" s="2">
        <v>2509594</v>
      </c>
      <c r="M4" s="2">
        <v>2908300</v>
      </c>
      <c r="N4" s="2">
        <v>3327103</v>
      </c>
      <c r="O4" s="2">
        <v>3765995</v>
      </c>
      <c r="P4" s="2">
        <v>4267015</v>
      </c>
      <c r="Q4" s="2">
        <v>4766548</v>
      </c>
      <c r="R4" s="2">
        <v>5306556</v>
      </c>
      <c r="S4" s="2">
        <v>11889841</v>
      </c>
      <c r="T4" s="2">
        <v>13788219</v>
      </c>
      <c r="U4" s="2">
        <v>15786521</v>
      </c>
      <c r="V4" s="2">
        <v>17884720</v>
      </c>
      <c r="W4" s="2">
        <v>20282676</v>
      </c>
      <c r="X4" s="2">
        <v>22680640</v>
      </c>
      <c r="Y4" s="2">
        <v>25278407</v>
      </c>
      <c r="Z4" s="2">
        <v>27663509781</v>
      </c>
      <c r="AA4" s="2">
        <v>32080342115</v>
      </c>
      <c r="AB4" s="2">
        <v>36729626260</v>
      </c>
      <c r="AC4" s="2">
        <v>41611361399</v>
      </c>
      <c r="AD4" s="2">
        <v>47190478387</v>
      </c>
      <c r="AE4" s="2">
        <v>52769572919</v>
      </c>
      <c r="AF4" s="2">
        <v>58813574679</v>
      </c>
      <c r="AG4" s="1">
        <f>(Table1[[#This Row],[2050_BUILDINGS]]/Table1[[#This Row],[2020_BUILDINGS]])-1</f>
        <v>1.1129298728689436</v>
      </c>
      <c r="AH4" s="1">
        <f>(Table1[[#This Row],[2050_DWELLINGS]]/Table1[[#This Row],[2020_DWELLINGS]])-1</f>
        <v>1.114507765001032</v>
      </c>
      <c r="AI4" s="1">
        <f>(Table1[[#This Row],[2050_OCCUPANTS]]/Table1[[#This Row],[2020_OCCUPANTS]])-1</f>
        <v>1.1260508866350696</v>
      </c>
      <c r="AJ4" s="1">
        <f>(Table1[[#This Row],[2050_TOTAL_REPL_COST_USD]]/Table1[[#This Row],[2020_TOTAL_REPL_COST_USD]])-1</f>
        <v>1.1260344455422158</v>
      </c>
      <c r="AK4"/>
      <c r="AL4"/>
    </row>
    <row r="5" spans="1:38" x14ac:dyDescent="0.2">
      <c r="A5" t="s">
        <v>55</v>
      </c>
      <c r="B5" t="s">
        <v>56</v>
      </c>
      <c r="C5" t="s">
        <v>105</v>
      </c>
      <c r="D5" t="s">
        <v>159</v>
      </c>
      <c r="E5" s="2">
        <v>2402297</v>
      </c>
      <c r="F5" s="2">
        <v>2750160</v>
      </c>
      <c r="G5" s="2">
        <v>3140980</v>
      </c>
      <c r="H5" s="2">
        <v>3555283</v>
      </c>
      <c r="I5" s="2">
        <v>3991942</v>
      </c>
      <c r="J5" s="2">
        <v>4451962</v>
      </c>
      <c r="K5" s="2">
        <v>4934923</v>
      </c>
      <c r="L5" s="2">
        <v>2543458</v>
      </c>
      <c r="M5" s="2">
        <v>2913435</v>
      </c>
      <c r="N5" s="2">
        <v>3329390</v>
      </c>
      <c r="O5" s="2">
        <v>3770808</v>
      </c>
      <c r="P5" s="2">
        <v>4236306</v>
      </c>
      <c r="Q5" s="2">
        <v>4727065</v>
      </c>
      <c r="R5" s="2">
        <v>5242631</v>
      </c>
      <c r="S5" s="2">
        <v>12098495</v>
      </c>
      <c r="T5" s="2">
        <v>13798267</v>
      </c>
      <c r="U5" s="2">
        <v>15698042</v>
      </c>
      <c r="V5" s="2">
        <v>17697799</v>
      </c>
      <c r="W5" s="2">
        <v>19797540</v>
      </c>
      <c r="X5" s="2">
        <v>21997260</v>
      </c>
      <c r="Y5" s="2">
        <v>24296967</v>
      </c>
      <c r="Z5" s="2">
        <v>37614117934</v>
      </c>
      <c r="AA5" s="2">
        <v>43280414067</v>
      </c>
      <c r="AB5" s="2">
        <v>49689035883</v>
      </c>
      <c r="AC5" s="2">
        <v>56543346470</v>
      </c>
      <c r="AD5" s="2">
        <v>63799489734</v>
      </c>
      <c r="AE5" s="2">
        <v>71496778167</v>
      </c>
      <c r="AF5" s="2">
        <v>79619506464</v>
      </c>
      <c r="AG5" s="1">
        <f>(Table1[[#This Row],[2050_BUILDINGS]]/Table1[[#This Row],[2020_BUILDINGS]])-1</f>
        <v>1.0542518264810719</v>
      </c>
      <c r="AH5" s="1">
        <f>(Table1[[#This Row],[2050_DWELLINGS]]/Table1[[#This Row],[2020_DWELLINGS]])-1</f>
        <v>1.0612217697323878</v>
      </c>
      <c r="AI5" s="1">
        <f>(Table1[[#This Row],[2050_OCCUPANTS]]/Table1[[#This Row],[2020_OCCUPANTS]])-1</f>
        <v>1.0082635898101375</v>
      </c>
      <c r="AJ5" s="1">
        <f>(Table1[[#This Row],[2050_TOTAL_REPL_COST_USD]]/Table1[[#This Row],[2020_TOTAL_REPL_COST_USD]])-1</f>
        <v>1.1167452764333112</v>
      </c>
      <c r="AK5"/>
      <c r="AL5"/>
    </row>
    <row r="6" spans="1:38" x14ac:dyDescent="0.2">
      <c r="A6" t="s">
        <v>55</v>
      </c>
      <c r="B6" t="s">
        <v>57</v>
      </c>
      <c r="C6" t="s">
        <v>106</v>
      </c>
      <c r="D6" t="s">
        <v>160</v>
      </c>
      <c r="E6" s="2">
        <v>3741730</v>
      </c>
      <c r="F6" s="2">
        <v>4299495</v>
      </c>
      <c r="G6" s="2">
        <v>4911831</v>
      </c>
      <c r="H6" s="2">
        <v>5578753</v>
      </c>
      <c r="I6" s="2">
        <v>6300442</v>
      </c>
      <c r="J6" s="2">
        <v>7040919</v>
      </c>
      <c r="K6" s="2">
        <v>7800459</v>
      </c>
      <c r="L6" s="2">
        <v>3905075</v>
      </c>
      <c r="M6" s="2">
        <v>4492245</v>
      </c>
      <c r="N6" s="2">
        <v>5137982</v>
      </c>
      <c r="O6" s="2">
        <v>5842380</v>
      </c>
      <c r="P6" s="2">
        <v>6605801</v>
      </c>
      <c r="Q6" s="2">
        <v>7390371</v>
      </c>
      <c r="R6" s="2">
        <v>8197049</v>
      </c>
      <c r="S6" s="2">
        <v>20894848</v>
      </c>
      <c r="T6" s="2">
        <v>23994064</v>
      </c>
      <c r="U6" s="2">
        <v>27393230</v>
      </c>
      <c r="V6" s="2">
        <v>31092320</v>
      </c>
      <c r="W6" s="2">
        <v>35091340</v>
      </c>
      <c r="X6" s="2">
        <v>39190329</v>
      </c>
      <c r="Y6" s="2">
        <v>43389284</v>
      </c>
      <c r="Z6" s="2">
        <v>58086745339</v>
      </c>
      <c r="AA6" s="2">
        <v>67585120820</v>
      </c>
      <c r="AB6" s="2">
        <v>78198848114</v>
      </c>
      <c r="AC6" s="2">
        <v>89938040815</v>
      </c>
      <c r="AD6" s="2">
        <v>102836832098</v>
      </c>
      <c r="AE6" s="2">
        <v>116290754007</v>
      </c>
      <c r="AF6" s="2">
        <v>130396459940</v>
      </c>
      <c r="AG6" s="1">
        <f>(Table1[[#This Row],[2050_BUILDINGS]]/Table1[[#This Row],[2020_BUILDINGS]])-1</f>
        <v>1.084719902291186</v>
      </c>
      <c r="AH6" s="1">
        <f>(Table1[[#This Row],[2050_DWELLINGS]]/Table1[[#This Row],[2020_DWELLINGS]])-1</f>
        <v>1.0990759460445703</v>
      </c>
      <c r="AI6" s="1">
        <f>(Table1[[#This Row],[2050_OCCUPANTS]]/Table1[[#This Row],[2020_OCCUPANTS]])-1</f>
        <v>1.0765541821601192</v>
      </c>
      <c r="AJ6" s="1">
        <f>(Table1[[#This Row],[2050_TOTAL_REPL_COST_USD]]/Table1[[#This Row],[2020_TOTAL_REPL_COST_USD]])-1</f>
        <v>1.2448573969671282</v>
      </c>
      <c r="AK6"/>
      <c r="AL6"/>
    </row>
    <row r="7" spans="1:38" x14ac:dyDescent="0.2">
      <c r="A7" t="s">
        <v>44</v>
      </c>
      <c r="B7" t="s">
        <v>46</v>
      </c>
      <c r="C7" t="s">
        <v>107</v>
      </c>
      <c r="D7" t="s">
        <v>161</v>
      </c>
      <c r="E7" s="2">
        <v>621086</v>
      </c>
      <c r="F7" s="2">
        <v>683132</v>
      </c>
      <c r="G7" s="2">
        <v>741207</v>
      </c>
      <c r="H7" s="2">
        <v>798961</v>
      </c>
      <c r="I7" s="2">
        <v>855854</v>
      </c>
      <c r="J7" s="2">
        <v>906929</v>
      </c>
      <c r="K7" s="2">
        <v>954077</v>
      </c>
      <c r="L7" s="2">
        <v>710883</v>
      </c>
      <c r="M7" s="2">
        <v>778788</v>
      </c>
      <c r="N7" s="2">
        <v>840683</v>
      </c>
      <c r="O7" s="2">
        <v>902507</v>
      </c>
      <c r="P7" s="2">
        <v>964316</v>
      </c>
      <c r="Q7" s="2">
        <v>1019938</v>
      </c>
      <c r="R7" s="2">
        <v>1069442</v>
      </c>
      <c r="S7" s="2">
        <v>2351521</v>
      </c>
      <c r="T7" s="2">
        <v>2571656</v>
      </c>
      <c r="U7" s="2">
        <v>2771779</v>
      </c>
      <c r="V7" s="2">
        <v>2971909</v>
      </c>
      <c r="W7" s="2">
        <v>3172044</v>
      </c>
      <c r="X7" s="2">
        <v>3352156</v>
      </c>
      <c r="Y7" s="2">
        <v>3512276</v>
      </c>
      <c r="Z7" s="2">
        <v>23856880319</v>
      </c>
      <c r="AA7" s="2">
        <v>26496267464</v>
      </c>
      <c r="AB7" s="2">
        <v>28966912010</v>
      </c>
      <c r="AC7" s="2">
        <v>31425590563</v>
      </c>
      <c r="AD7" s="2">
        <v>33845712002</v>
      </c>
      <c r="AE7" s="2">
        <v>36017871585</v>
      </c>
      <c r="AF7" s="2">
        <v>38024833989</v>
      </c>
      <c r="AG7" s="1">
        <f>(Table1[[#This Row],[2050_BUILDINGS]]/Table1[[#This Row],[2020_BUILDINGS]])-1</f>
        <v>0.53614314281758091</v>
      </c>
      <c r="AH7" s="1">
        <f>(Table1[[#This Row],[2050_DWELLINGS]]/Table1[[#This Row],[2020_DWELLINGS]])-1</f>
        <v>0.50438539112624725</v>
      </c>
      <c r="AI7" s="1">
        <f>(Table1[[#This Row],[2050_OCCUPANTS]]/Table1[[#This Row],[2020_OCCUPANTS]])-1</f>
        <v>0.49361881097383353</v>
      </c>
      <c r="AJ7" s="1">
        <f>(Table1[[#This Row],[2050_TOTAL_REPL_COST_USD]]/Table1[[#This Row],[2020_TOTAL_REPL_COST_USD]])-1</f>
        <v>0.59387285682597879</v>
      </c>
      <c r="AK7"/>
      <c r="AL7"/>
    </row>
    <row r="8" spans="1:38" x14ac:dyDescent="0.2">
      <c r="A8" t="s">
        <v>12</v>
      </c>
      <c r="B8" t="s">
        <v>14</v>
      </c>
      <c r="C8" t="s">
        <v>108</v>
      </c>
      <c r="D8" t="s">
        <v>162</v>
      </c>
      <c r="E8" s="2">
        <v>960603</v>
      </c>
      <c r="F8" s="2">
        <v>1057672</v>
      </c>
      <c r="G8" s="2">
        <v>1170882</v>
      </c>
      <c r="H8" s="2">
        <v>1290136</v>
      </c>
      <c r="I8" s="2">
        <v>1406065</v>
      </c>
      <c r="J8" s="2">
        <v>1515088</v>
      </c>
      <c r="K8" s="2">
        <v>1620945</v>
      </c>
      <c r="L8" s="2">
        <v>1010440</v>
      </c>
      <c r="M8" s="2">
        <v>1112973</v>
      </c>
      <c r="N8" s="2">
        <v>1232663</v>
      </c>
      <c r="O8" s="2">
        <v>1358826</v>
      </c>
      <c r="P8" s="2">
        <v>1481701</v>
      </c>
      <c r="Q8" s="2">
        <v>1597325</v>
      </c>
      <c r="R8" s="2">
        <v>1709840</v>
      </c>
      <c r="S8" s="2">
        <v>4821434</v>
      </c>
      <c r="T8" s="2">
        <v>5330518</v>
      </c>
      <c r="U8" s="2">
        <v>5929452</v>
      </c>
      <c r="V8" s="2">
        <v>6568327</v>
      </c>
      <c r="W8" s="2">
        <v>7197214</v>
      </c>
      <c r="X8" s="2">
        <v>7796161</v>
      </c>
      <c r="Y8" s="2">
        <v>8385095</v>
      </c>
      <c r="Z8" s="2">
        <v>8604150273</v>
      </c>
      <c r="AA8" s="2">
        <v>9506055292</v>
      </c>
      <c r="AB8" s="2">
        <v>10565625269</v>
      </c>
      <c r="AC8" s="2">
        <v>11693587255</v>
      </c>
      <c r="AD8" s="2">
        <v>12801766271</v>
      </c>
      <c r="AE8" s="2">
        <v>13855117048</v>
      </c>
      <c r="AF8" s="2">
        <v>14888901654</v>
      </c>
      <c r="AG8" s="1">
        <f>(Table1[[#This Row],[2050_BUILDINGS]]/Table1[[#This Row],[2020_BUILDINGS]])-1</f>
        <v>0.68742446151011394</v>
      </c>
      <c r="AH8" s="1">
        <f>(Table1[[#This Row],[2050_DWELLINGS]]/Table1[[#This Row],[2020_DWELLINGS]])-1</f>
        <v>0.69217370650409715</v>
      </c>
      <c r="AI8" s="1">
        <f>(Table1[[#This Row],[2050_OCCUPANTS]]/Table1[[#This Row],[2020_OCCUPANTS]])-1</f>
        <v>0.73912885668454664</v>
      </c>
      <c r="AJ8" s="1">
        <f>(Table1[[#This Row],[2050_TOTAL_REPL_COST_USD]]/Table1[[#This Row],[2020_TOTAL_REPL_COST_USD]])-1</f>
        <v>0.73043254494539434</v>
      </c>
      <c r="AK8"/>
      <c r="AL8"/>
    </row>
    <row r="9" spans="1:38" x14ac:dyDescent="0.2">
      <c r="A9" t="s">
        <v>55</v>
      </c>
      <c r="B9" t="s">
        <v>58</v>
      </c>
      <c r="C9" t="s">
        <v>109</v>
      </c>
      <c r="D9" t="s">
        <v>208</v>
      </c>
      <c r="E9" s="2">
        <v>5140436</v>
      </c>
      <c r="F9" s="2">
        <v>5826740</v>
      </c>
      <c r="G9" s="2">
        <v>6573060</v>
      </c>
      <c r="H9" s="2">
        <v>7379572</v>
      </c>
      <c r="I9" s="2">
        <v>8226892</v>
      </c>
      <c r="J9" s="2">
        <v>9114362</v>
      </c>
      <c r="K9" s="2">
        <v>10042456</v>
      </c>
      <c r="L9" s="2">
        <v>5430230</v>
      </c>
      <c r="M9" s="2">
        <v>6158471</v>
      </c>
      <c r="N9" s="2">
        <v>6951234</v>
      </c>
      <c r="O9" s="2">
        <v>7808698</v>
      </c>
      <c r="P9" s="2">
        <v>8710590</v>
      </c>
      <c r="Q9" s="2">
        <v>9655654</v>
      </c>
      <c r="R9" s="2">
        <v>10644885</v>
      </c>
      <c r="S9" s="2">
        <v>26349426</v>
      </c>
      <c r="T9" s="2">
        <v>29842708</v>
      </c>
      <c r="U9" s="2">
        <v>33635430</v>
      </c>
      <c r="V9" s="2">
        <v>37727562</v>
      </c>
      <c r="W9" s="2">
        <v>42019316</v>
      </c>
      <c r="X9" s="2">
        <v>46510710</v>
      </c>
      <c r="Y9" s="2">
        <v>51201712</v>
      </c>
      <c r="Z9" s="2">
        <v>86058557594</v>
      </c>
      <c r="AA9" s="2">
        <v>98027768932</v>
      </c>
      <c r="AB9" s="2">
        <v>111169833741</v>
      </c>
      <c r="AC9" s="2">
        <v>125491306370</v>
      </c>
      <c r="AD9" s="2">
        <v>140686572981</v>
      </c>
      <c r="AE9" s="2">
        <v>156669724049</v>
      </c>
      <c r="AF9" s="2">
        <v>173511921648</v>
      </c>
      <c r="AG9" s="1">
        <f>(Table1[[#This Row],[2050_BUILDINGS]]/Table1[[#This Row],[2020_BUILDINGS]])-1</f>
        <v>0.95361949842386906</v>
      </c>
      <c r="AH9" s="1">
        <f>(Table1[[#This Row],[2050_DWELLINGS]]/Table1[[#This Row],[2020_DWELLINGS]])-1</f>
        <v>0.96030094489551998</v>
      </c>
      <c r="AI9" s="1">
        <f>(Table1[[#This Row],[2050_OCCUPANTS]]/Table1[[#This Row],[2020_OCCUPANTS]])-1</f>
        <v>0.94318130497415775</v>
      </c>
      <c r="AJ9" s="1">
        <f>(Table1[[#This Row],[2050_TOTAL_REPL_COST_USD]]/Table1[[#This Row],[2020_TOTAL_REPL_COST_USD]])-1</f>
        <v>1.0162076439461174</v>
      </c>
      <c r="AK9"/>
      <c r="AL9"/>
    </row>
    <row r="10" spans="1:38" x14ac:dyDescent="0.2">
      <c r="A10" t="s">
        <v>12</v>
      </c>
      <c r="B10" t="s">
        <v>15</v>
      </c>
      <c r="C10" t="s">
        <v>110</v>
      </c>
      <c r="D10" t="s">
        <v>163</v>
      </c>
      <c r="E10" s="2">
        <v>5358707</v>
      </c>
      <c r="F10" s="2">
        <v>6092886</v>
      </c>
      <c r="G10" s="2">
        <v>6892294</v>
      </c>
      <c r="H10" s="2">
        <v>7718432</v>
      </c>
      <c r="I10" s="2">
        <v>8610080</v>
      </c>
      <c r="J10" s="2">
        <v>9527324</v>
      </c>
      <c r="K10" s="2">
        <v>10469982</v>
      </c>
      <c r="L10" s="2">
        <v>5869350</v>
      </c>
      <c r="M10" s="2">
        <v>6684326</v>
      </c>
      <c r="N10" s="2">
        <v>7572641</v>
      </c>
      <c r="O10" s="2">
        <v>8492932</v>
      </c>
      <c r="P10" s="2">
        <v>9486935</v>
      </c>
      <c r="Q10" s="2">
        <v>10511185</v>
      </c>
      <c r="R10" s="2">
        <v>11565408</v>
      </c>
      <c r="S10" s="2">
        <v>26512347</v>
      </c>
      <c r="T10" s="2">
        <v>30013969</v>
      </c>
      <c r="U10" s="2">
        <v>33815729</v>
      </c>
      <c r="V10" s="2">
        <v>37717568</v>
      </c>
      <c r="W10" s="2">
        <v>41919521</v>
      </c>
      <c r="X10" s="2">
        <v>46221509</v>
      </c>
      <c r="Y10" s="2">
        <v>50623581</v>
      </c>
      <c r="Z10" s="2">
        <v>132664855040</v>
      </c>
      <c r="AA10" s="2">
        <v>152516035900</v>
      </c>
      <c r="AB10" s="2">
        <v>174278201937</v>
      </c>
      <c r="AC10" s="2">
        <v>197112632070</v>
      </c>
      <c r="AD10" s="2">
        <v>221876789789</v>
      </c>
      <c r="AE10" s="2">
        <v>247615751276</v>
      </c>
      <c r="AF10" s="2">
        <v>274314254919</v>
      </c>
      <c r="AG10" s="1">
        <f>(Table1[[#This Row],[2050_BUILDINGS]]/Table1[[#This Row],[2020_BUILDINGS]])-1</f>
        <v>0.95382617485897248</v>
      </c>
      <c r="AH10" s="1">
        <f>(Table1[[#This Row],[2050_DWELLINGS]]/Table1[[#This Row],[2020_DWELLINGS]])-1</f>
        <v>0.97047509519793507</v>
      </c>
      <c r="AI10" s="1">
        <f>(Table1[[#This Row],[2050_OCCUPANTS]]/Table1[[#This Row],[2020_OCCUPANTS]])-1</f>
        <v>0.90943415911084746</v>
      </c>
      <c r="AJ10" s="1">
        <f>(Table1[[#This Row],[2050_TOTAL_REPL_COST_USD]]/Table1[[#This Row],[2020_TOTAL_REPL_COST_USD]])-1</f>
        <v>1.0677236245898816</v>
      </c>
      <c r="AK10"/>
      <c r="AL10"/>
    </row>
    <row r="11" spans="1:38" x14ac:dyDescent="0.2">
      <c r="A11" t="s">
        <v>12</v>
      </c>
      <c r="B11" t="s">
        <v>16</v>
      </c>
      <c r="C11" t="s">
        <v>111</v>
      </c>
      <c r="D11" t="s">
        <v>164</v>
      </c>
      <c r="E11" s="2">
        <v>17117419</v>
      </c>
      <c r="F11" s="2">
        <v>19779325</v>
      </c>
      <c r="G11" s="2">
        <v>22719302</v>
      </c>
      <c r="H11" s="2">
        <v>25824131</v>
      </c>
      <c r="I11" s="2">
        <v>29271833</v>
      </c>
      <c r="J11" s="2">
        <v>32691723</v>
      </c>
      <c r="K11" s="2">
        <v>36085425</v>
      </c>
      <c r="L11" s="2">
        <v>18017292</v>
      </c>
      <c r="M11" s="2">
        <v>20829018</v>
      </c>
      <c r="N11" s="2">
        <v>23936559</v>
      </c>
      <c r="O11" s="2">
        <v>27220446</v>
      </c>
      <c r="P11" s="2">
        <v>30869613</v>
      </c>
      <c r="Q11" s="2">
        <v>34492630</v>
      </c>
      <c r="R11" s="2">
        <v>38090943</v>
      </c>
      <c r="S11" s="2">
        <v>89541434</v>
      </c>
      <c r="T11" s="2">
        <v>103932036</v>
      </c>
      <c r="U11" s="2">
        <v>119921614</v>
      </c>
      <c r="V11" s="2">
        <v>136910489</v>
      </c>
      <c r="W11" s="2">
        <v>155898079</v>
      </c>
      <c r="X11" s="2">
        <v>174885687</v>
      </c>
      <c r="Y11" s="2">
        <v>193873269</v>
      </c>
      <c r="Z11" s="2">
        <v>242034595085</v>
      </c>
      <c r="AA11" s="2">
        <v>280881063890</v>
      </c>
      <c r="AB11" s="2">
        <v>324033594978</v>
      </c>
      <c r="AC11" s="2">
        <v>369872129998</v>
      </c>
      <c r="AD11" s="2">
        <v>421090342374</v>
      </c>
      <c r="AE11" s="2">
        <v>472292393524</v>
      </c>
      <c r="AF11" s="2">
        <v>523479201785</v>
      </c>
      <c r="AG11" s="1">
        <f>(Table1[[#This Row],[2050_BUILDINGS]]/Table1[[#This Row],[2020_BUILDINGS]])-1</f>
        <v>1.1081113338406916</v>
      </c>
      <c r="AH11" s="1">
        <f>(Table1[[#This Row],[2050_DWELLINGS]]/Table1[[#This Row],[2020_DWELLINGS]])-1</f>
        <v>1.1141325233558961</v>
      </c>
      <c r="AI11" s="1">
        <f>(Table1[[#This Row],[2050_OCCUPANTS]]/Table1[[#This Row],[2020_OCCUPANTS]])-1</f>
        <v>1.1651794073344859</v>
      </c>
      <c r="AJ11" s="1">
        <f>(Table1[[#This Row],[2050_TOTAL_REPL_COST_USD]]/Table1[[#This Row],[2020_TOTAL_REPL_COST_USD]])-1</f>
        <v>1.1628280106038544</v>
      </c>
      <c r="AK11"/>
      <c r="AL11"/>
    </row>
    <row r="12" spans="1:38" x14ac:dyDescent="0.2">
      <c r="A12" t="s">
        <v>12</v>
      </c>
      <c r="B12" t="s">
        <v>17</v>
      </c>
      <c r="C12" t="s">
        <v>112</v>
      </c>
      <c r="D12" t="s">
        <v>165</v>
      </c>
      <c r="E12" s="2">
        <v>1275983</v>
      </c>
      <c r="F12" s="2">
        <v>1439614</v>
      </c>
      <c r="G12" s="2">
        <v>1621684</v>
      </c>
      <c r="H12" s="2">
        <v>1817477</v>
      </c>
      <c r="I12" s="2">
        <v>2027012</v>
      </c>
      <c r="J12" s="2">
        <v>2243457</v>
      </c>
      <c r="K12" s="2">
        <v>2468992</v>
      </c>
      <c r="L12" s="2">
        <v>1351138</v>
      </c>
      <c r="M12" s="2">
        <v>1524921</v>
      </c>
      <c r="N12" s="2">
        <v>1718316</v>
      </c>
      <c r="O12" s="2">
        <v>1926388</v>
      </c>
      <c r="P12" s="2">
        <v>2149109</v>
      </c>
      <c r="Q12" s="2">
        <v>2379210</v>
      </c>
      <c r="R12" s="2">
        <v>2619046</v>
      </c>
      <c r="S12" s="2">
        <v>5502868</v>
      </c>
      <c r="T12" s="2">
        <v>6210685</v>
      </c>
      <c r="U12" s="2">
        <v>6998257</v>
      </c>
      <c r="V12" s="2">
        <v>7845605</v>
      </c>
      <c r="W12" s="2">
        <v>8752763</v>
      </c>
      <c r="X12" s="2">
        <v>9689852</v>
      </c>
      <c r="Y12" s="2">
        <v>10666819</v>
      </c>
      <c r="Z12" s="2">
        <v>24983611683</v>
      </c>
      <c r="AA12" s="2">
        <v>28269149574</v>
      </c>
      <c r="AB12" s="2">
        <v>31931515007</v>
      </c>
      <c r="AC12" s="2">
        <v>35880987187</v>
      </c>
      <c r="AD12" s="2">
        <v>40118184921</v>
      </c>
      <c r="AE12" s="2">
        <v>44501292258</v>
      </c>
      <c r="AF12" s="2">
        <v>49084914116</v>
      </c>
      <c r="AG12" s="1">
        <f>(Table1[[#This Row],[2050_BUILDINGS]]/Table1[[#This Row],[2020_BUILDINGS]])-1</f>
        <v>0.93497248787797327</v>
      </c>
      <c r="AH12" s="1">
        <f>(Table1[[#This Row],[2050_DWELLINGS]]/Table1[[#This Row],[2020_DWELLINGS]])-1</f>
        <v>0.93840007460377839</v>
      </c>
      <c r="AI12" s="1">
        <f>(Table1[[#This Row],[2050_OCCUPANTS]]/Table1[[#This Row],[2020_OCCUPANTS]])-1</f>
        <v>0.93841084321848167</v>
      </c>
      <c r="AJ12" s="1">
        <f>(Table1[[#This Row],[2050_TOTAL_REPL_COST_USD]]/Table1[[#This Row],[2020_TOTAL_REPL_COST_USD]])-1</f>
        <v>0.96468447952221559</v>
      </c>
      <c r="AK12"/>
      <c r="AL12"/>
    </row>
    <row r="13" spans="1:38" x14ac:dyDescent="0.2">
      <c r="A13" t="s">
        <v>22</v>
      </c>
      <c r="B13" t="s">
        <v>23</v>
      </c>
      <c r="C13" t="s">
        <v>113</v>
      </c>
      <c r="D13" t="s">
        <v>166</v>
      </c>
      <c r="E13" s="2">
        <v>155413</v>
      </c>
      <c r="F13" s="2">
        <v>172465</v>
      </c>
      <c r="G13" s="2">
        <v>189558</v>
      </c>
      <c r="H13" s="2">
        <v>207593</v>
      </c>
      <c r="I13" s="2">
        <v>227423</v>
      </c>
      <c r="J13" s="2">
        <v>245502</v>
      </c>
      <c r="K13" s="2">
        <v>263629</v>
      </c>
      <c r="L13" s="2">
        <v>162723</v>
      </c>
      <c r="M13" s="2">
        <v>180642</v>
      </c>
      <c r="N13" s="2">
        <v>198619</v>
      </c>
      <c r="O13" s="2">
        <v>217622</v>
      </c>
      <c r="P13" s="2">
        <v>238546</v>
      </c>
      <c r="Q13" s="2">
        <v>257657</v>
      </c>
      <c r="R13" s="2">
        <v>276801</v>
      </c>
      <c r="S13" s="2">
        <v>855950</v>
      </c>
      <c r="T13" s="2">
        <v>949411</v>
      </c>
      <c r="U13" s="2">
        <v>1042892</v>
      </c>
      <c r="V13" s="2">
        <v>1141265</v>
      </c>
      <c r="W13" s="2">
        <v>1249497</v>
      </c>
      <c r="X13" s="2">
        <v>1347885</v>
      </c>
      <c r="Y13" s="2">
        <v>1446267</v>
      </c>
      <c r="Z13" s="2">
        <v>3013719605</v>
      </c>
      <c r="AA13" s="2">
        <v>3356250207</v>
      </c>
      <c r="AB13" s="2">
        <v>3707109040</v>
      </c>
      <c r="AC13" s="2">
        <v>4082946412</v>
      </c>
      <c r="AD13" s="2">
        <v>4497347214</v>
      </c>
      <c r="AE13" s="2">
        <v>4883774417</v>
      </c>
      <c r="AF13" s="2">
        <v>5274917725</v>
      </c>
      <c r="AG13" s="1">
        <f>(Table1[[#This Row],[2050_BUILDINGS]]/Table1[[#This Row],[2020_BUILDINGS]])-1</f>
        <v>0.69631240629805746</v>
      </c>
      <c r="AH13" s="1">
        <f>(Table1[[#This Row],[2050_DWELLINGS]]/Table1[[#This Row],[2020_DWELLINGS]])-1</f>
        <v>0.70105639645286777</v>
      </c>
      <c r="AI13" s="1">
        <f>(Table1[[#This Row],[2050_OCCUPANTS]]/Table1[[#This Row],[2020_OCCUPANTS]])-1</f>
        <v>0.68966294760207947</v>
      </c>
      <c r="AJ13" s="1">
        <f>(Table1[[#This Row],[2050_TOTAL_REPL_COST_USD]]/Table1[[#This Row],[2020_TOTAL_REPL_COST_USD]])-1</f>
        <v>0.75030142693052571</v>
      </c>
      <c r="AK13"/>
      <c r="AL13"/>
    </row>
    <row r="14" spans="1:38" x14ac:dyDescent="0.2">
      <c r="A14" t="s">
        <v>55</v>
      </c>
      <c r="B14" t="s">
        <v>59</v>
      </c>
      <c r="C14" t="s">
        <v>114</v>
      </c>
      <c r="D14" t="s">
        <v>167</v>
      </c>
      <c r="E14" s="2">
        <v>136391</v>
      </c>
      <c r="F14" s="2">
        <v>144084</v>
      </c>
      <c r="G14" s="2">
        <v>151701</v>
      </c>
      <c r="H14" s="2">
        <v>158594</v>
      </c>
      <c r="I14" s="2">
        <v>164809</v>
      </c>
      <c r="J14" s="2">
        <v>170426</v>
      </c>
      <c r="K14" s="2">
        <v>175021</v>
      </c>
      <c r="L14" s="2">
        <v>145554</v>
      </c>
      <c r="M14" s="2">
        <v>153051</v>
      </c>
      <c r="N14" s="2">
        <v>160057</v>
      </c>
      <c r="O14" s="2">
        <v>166295</v>
      </c>
      <c r="P14" s="2">
        <v>171469</v>
      </c>
      <c r="Q14" s="2">
        <v>175843</v>
      </c>
      <c r="R14" s="2">
        <v>178833</v>
      </c>
      <c r="S14" s="2">
        <v>554566</v>
      </c>
      <c r="T14" s="2">
        <v>582450</v>
      </c>
      <c r="U14" s="2">
        <v>608401</v>
      </c>
      <c r="V14" s="2">
        <v>631344</v>
      </c>
      <c r="W14" s="2">
        <v>650281</v>
      </c>
      <c r="X14" s="2">
        <v>666250</v>
      </c>
      <c r="Y14" s="2">
        <v>677234</v>
      </c>
      <c r="Z14" s="2">
        <v>2992526596</v>
      </c>
      <c r="AA14" s="2">
        <v>3171225045</v>
      </c>
      <c r="AB14" s="2">
        <v>3348525773</v>
      </c>
      <c r="AC14" s="2">
        <v>3508516929</v>
      </c>
      <c r="AD14" s="2">
        <v>3652313136</v>
      </c>
      <c r="AE14" s="2">
        <v>3782796517</v>
      </c>
      <c r="AF14" s="2">
        <v>3889905846</v>
      </c>
      <c r="AG14" s="1">
        <f>(Table1[[#This Row],[2050_BUILDINGS]]/Table1[[#This Row],[2020_BUILDINGS]])-1</f>
        <v>0.28322983188040274</v>
      </c>
      <c r="AH14" s="1">
        <f>(Table1[[#This Row],[2050_DWELLINGS]]/Table1[[#This Row],[2020_DWELLINGS]])-1</f>
        <v>0.22863679459169783</v>
      </c>
      <c r="AI14" s="1">
        <f>(Table1[[#This Row],[2050_OCCUPANTS]]/Table1[[#This Row],[2020_OCCUPANTS]])-1</f>
        <v>0.22119639501880739</v>
      </c>
      <c r="AJ14" s="1">
        <f>(Table1[[#This Row],[2050_TOTAL_REPL_COST_USD]]/Table1[[#This Row],[2020_TOTAL_REPL_COST_USD]])-1</f>
        <v>0.29987344179313014</v>
      </c>
      <c r="AK14"/>
      <c r="AL14"/>
    </row>
    <row r="15" spans="1:38" x14ac:dyDescent="0.2">
      <c r="A15" t="s">
        <v>22</v>
      </c>
      <c r="B15" t="s">
        <v>24</v>
      </c>
      <c r="C15" t="s">
        <v>115</v>
      </c>
      <c r="D15" t="s">
        <v>95</v>
      </c>
      <c r="E15" s="2">
        <v>162188</v>
      </c>
      <c r="F15" s="2">
        <v>174086</v>
      </c>
      <c r="G15" s="2">
        <v>184019</v>
      </c>
      <c r="H15" s="2">
        <v>192325</v>
      </c>
      <c r="I15" s="2">
        <v>200905</v>
      </c>
      <c r="J15" s="2">
        <v>208842</v>
      </c>
      <c r="K15" s="2">
        <v>216776</v>
      </c>
      <c r="L15" s="2">
        <v>167093</v>
      </c>
      <c r="M15" s="2">
        <v>179355</v>
      </c>
      <c r="N15" s="2">
        <v>189622</v>
      </c>
      <c r="O15" s="2">
        <v>198211</v>
      </c>
      <c r="P15" s="2">
        <v>206815</v>
      </c>
      <c r="Q15" s="2">
        <v>213735</v>
      </c>
      <c r="R15" s="2">
        <v>220668</v>
      </c>
      <c r="S15" s="2">
        <v>984484</v>
      </c>
      <c r="T15" s="2">
        <v>1056222</v>
      </c>
      <c r="U15" s="2">
        <v>1116006</v>
      </c>
      <c r="V15" s="2">
        <v>1165842</v>
      </c>
      <c r="W15" s="2">
        <v>1215656</v>
      </c>
      <c r="X15" s="2">
        <v>1255515</v>
      </c>
      <c r="Y15" s="2">
        <v>1295360</v>
      </c>
      <c r="Z15" s="2">
        <v>2038362675</v>
      </c>
      <c r="AA15" s="2">
        <v>2192917811</v>
      </c>
      <c r="AB15" s="2">
        <v>2325777478</v>
      </c>
      <c r="AC15" s="2">
        <v>2439558186</v>
      </c>
      <c r="AD15" s="2">
        <v>2556683221</v>
      </c>
      <c r="AE15" s="2">
        <v>2663341226</v>
      </c>
      <c r="AF15" s="2">
        <v>2769244963</v>
      </c>
      <c r="AG15" s="1">
        <f>(Table1[[#This Row],[2050_BUILDINGS]]/Table1[[#This Row],[2020_BUILDINGS]])-1</f>
        <v>0.33657237280193364</v>
      </c>
      <c r="AH15" s="1">
        <f>(Table1[[#This Row],[2050_DWELLINGS]]/Table1[[#This Row],[2020_DWELLINGS]])-1</f>
        <v>0.32062982889767966</v>
      </c>
      <c r="AI15" s="1">
        <f>(Table1[[#This Row],[2050_OCCUPANTS]]/Table1[[#This Row],[2020_OCCUPANTS]])-1</f>
        <v>0.31577557380312937</v>
      </c>
      <c r="AJ15" s="1">
        <f>(Table1[[#This Row],[2050_TOTAL_REPL_COST_USD]]/Table1[[#This Row],[2020_TOTAL_REPL_COST_USD]])-1</f>
        <v>0.35856341806298042</v>
      </c>
      <c r="AK15"/>
      <c r="AL15"/>
    </row>
    <row r="16" spans="1:38" x14ac:dyDescent="0.2">
      <c r="A16" t="s">
        <v>37</v>
      </c>
      <c r="B16" t="s">
        <v>38</v>
      </c>
      <c r="C16" t="s">
        <v>116</v>
      </c>
      <c r="D16" t="s">
        <v>168</v>
      </c>
      <c r="E16" s="2">
        <v>7161933</v>
      </c>
      <c r="F16" s="2">
        <v>7767217</v>
      </c>
      <c r="G16" s="2">
        <v>8304964</v>
      </c>
      <c r="H16" s="2">
        <v>8777254</v>
      </c>
      <c r="I16" s="2">
        <v>9254606</v>
      </c>
      <c r="J16" s="2">
        <v>9749608</v>
      </c>
      <c r="K16" s="2">
        <v>10234045</v>
      </c>
      <c r="L16" s="2">
        <v>8143560</v>
      </c>
      <c r="M16" s="2">
        <v>8801927</v>
      </c>
      <c r="N16" s="2">
        <v>9367068</v>
      </c>
      <c r="O16" s="2">
        <v>9857237</v>
      </c>
      <c r="P16" s="2">
        <v>10347453</v>
      </c>
      <c r="Q16" s="2">
        <v>10856689</v>
      </c>
      <c r="R16" s="2">
        <v>11347435</v>
      </c>
      <c r="S16" s="2">
        <v>43771536</v>
      </c>
      <c r="T16" s="2">
        <v>47261270</v>
      </c>
      <c r="U16" s="2">
        <v>50252505</v>
      </c>
      <c r="V16" s="2">
        <v>52844881</v>
      </c>
      <c r="W16" s="2">
        <v>55437283</v>
      </c>
      <c r="X16" s="2">
        <v>58129349</v>
      </c>
      <c r="Y16" s="2">
        <v>60721779</v>
      </c>
      <c r="Z16" s="2">
        <v>336282435694</v>
      </c>
      <c r="AA16" s="2">
        <v>368680165698</v>
      </c>
      <c r="AB16" s="2">
        <v>397462465664</v>
      </c>
      <c r="AC16" s="2">
        <v>422736912148</v>
      </c>
      <c r="AD16" s="2">
        <v>448293639239</v>
      </c>
      <c r="AE16" s="2">
        <v>474780687622</v>
      </c>
      <c r="AF16" s="2">
        <v>500712641387</v>
      </c>
      <c r="AG16" s="1">
        <f>(Table1[[#This Row],[2050_BUILDINGS]]/Table1[[#This Row],[2020_BUILDINGS]])-1</f>
        <v>0.42895011723790222</v>
      </c>
      <c r="AH16" s="1">
        <f>(Table1[[#This Row],[2050_DWELLINGS]]/Table1[[#This Row],[2020_DWELLINGS]])-1</f>
        <v>0.39342437459784163</v>
      </c>
      <c r="AI16" s="1">
        <f>(Table1[[#This Row],[2050_OCCUPANTS]]/Table1[[#This Row],[2020_OCCUPANTS]])-1</f>
        <v>0.3872435045459679</v>
      </c>
      <c r="AJ16" s="1">
        <f>(Table1[[#This Row],[2050_TOTAL_REPL_COST_USD]]/Table1[[#This Row],[2020_TOTAL_REPL_COST_USD]])-1</f>
        <v>0.48896459713591223</v>
      </c>
      <c r="AK16"/>
      <c r="AL16"/>
    </row>
    <row r="17" spans="1:38" x14ac:dyDescent="0.2">
      <c r="A17" t="s">
        <v>37</v>
      </c>
      <c r="B17" t="s">
        <v>39</v>
      </c>
      <c r="C17" t="s">
        <v>117</v>
      </c>
      <c r="D17" t="s">
        <v>169</v>
      </c>
      <c r="E17" s="2">
        <v>25279077</v>
      </c>
      <c r="F17" s="2">
        <v>27750247</v>
      </c>
      <c r="G17" s="2">
        <v>29962195</v>
      </c>
      <c r="H17" s="2">
        <v>32163091</v>
      </c>
      <c r="I17" s="2">
        <v>34598547</v>
      </c>
      <c r="J17" s="2">
        <v>37020487</v>
      </c>
      <c r="K17" s="2">
        <v>39435843</v>
      </c>
      <c r="L17" s="2">
        <v>28017558</v>
      </c>
      <c r="M17" s="2">
        <v>30774061</v>
      </c>
      <c r="N17" s="2">
        <v>33271309</v>
      </c>
      <c r="O17" s="2">
        <v>35783425</v>
      </c>
      <c r="P17" s="2">
        <v>38588462</v>
      </c>
      <c r="Q17" s="2">
        <v>41411629</v>
      </c>
      <c r="R17" s="2">
        <v>44243893</v>
      </c>
      <c r="S17" s="2">
        <v>102109026</v>
      </c>
      <c r="T17" s="2">
        <v>112119692</v>
      </c>
      <c r="U17" s="2">
        <v>121129300</v>
      </c>
      <c r="V17" s="2">
        <v>130138967</v>
      </c>
      <c r="W17" s="2">
        <v>140149595</v>
      </c>
      <c r="X17" s="2">
        <v>150160313</v>
      </c>
      <c r="Y17" s="2">
        <v>160170973</v>
      </c>
      <c r="Z17" s="2">
        <v>654933413666</v>
      </c>
      <c r="AA17" s="2">
        <v>721503987873</v>
      </c>
      <c r="AB17" s="2">
        <v>785434723034</v>
      </c>
      <c r="AC17" s="2">
        <v>852991918608</v>
      </c>
      <c r="AD17" s="2">
        <v>931397684966</v>
      </c>
      <c r="AE17" s="2">
        <v>1014266246460</v>
      </c>
      <c r="AF17" s="2">
        <v>1099313495274</v>
      </c>
      <c r="AG17" s="1">
        <f>(Table1[[#This Row],[2050_BUILDINGS]]/Table1[[#This Row],[2020_BUILDINGS]])-1</f>
        <v>0.56001910196325611</v>
      </c>
      <c r="AH17" s="1">
        <f>(Table1[[#This Row],[2050_DWELLINGS]]/Table1[[#This Row],[2020_DWELLINGS]])-1</f>
        <v>0.57914879662246088</v>
      </c>
      <c r="AI17" s="1">
        <f>(Table1[[#This Row],[2050_OCCUPANTS]]/Table1[[#This Row],[2020_OCCUPANTS]])-1</f>
        <v>0.56862697916636673</v>
      </c>
      <c r="AJ17" s="1">
        <f>(Table1[[#This Row],[2050_TOTAL_REPL_COST_USD]]/Table1[[#This Row],[2020_TOTAL_REPL_COST_USD]])-1</f>
        <v>0.67851184919788343</v>
      </c>
      <c r="AK17"/>
      <c r="AL17"/>
    </row>
    <row r="18" spans="1:38" x14ac:dyDescent="0.2">
      <c r="A18" t="s">
        <v>22</v>
      </c>
      <c r="B18" t="s">
        <v>25</v>
      </c>
      <c r="C18" t="s">
        <v>118</v>
      </c>
      <c r="D18" t="s">
        <v>170</v>
      </c>
      <c r="E18" s="2">
        <v>728612</v>
      </c>
      <c r="F18" s="2">
        <v>795330</v>
      </c>
      <c r="G18" s="2">
        <v>872386</v>
      </c>
      <c r="H18" s="2">
        <v>959995</v>
      </c>
      <c r="I18" s="2">
        <v>1053944</v>
      </c>
      <c r="J18" s="2">
        <v>1150104</v>
      </c>
      <c r="K18" s="2">
        <v>1242367</v>
      </c>
      <c r="L18" s="2">
        <v>768668</v>
      </c>
      <c r="M18" s="2">
        <v>839534</v>
      </c>
      <c r="N18" s="2">
        <v>921455</v>
      </c>
      <c r="O18" s="2">
        <v>1014587</v>
      </c>
      <c r="P18" s="2">
        <v>1114466</v>
      </c>
      <c r="Q18" s="2">
        <v>1216854</v>
      </c>
      <c r="R18" s="2">
        <v>1315201</v>
      </c>
      <c r="S18" s="2">
        <v>3543118</v>
      </c>
      <c r="T18" s="2">
        <v>3862510</v>
      </c>
      <c r="U18" s="2">
        <v>4231790</v>
      </c>
      <c r="V18" s="2">
        <v>4650952</v>
      </c>
      <c r="W18" s="2">
        <v>5100095</v>
      </c>
      <c r="X18" s="2">
        <v>5559211</v>
      </c>
      <c r="Y18" s="2">
        <v>5998349</v>
      </c>
      <c r="Z18" s="2">
        <v>12636035308</v>
      </c>
      <c r="AA18" s="2">
        <v>13906964744</v>
      </c>
      <c r="AB18" s="2">
        <v>15376709625</v>
      </c>
      <c r="AC18" s="2">
        <v>17053894340</v>
      </c>
      <c r="AD18" s="2">
        <v>18864344989</v>
      </c>
      <c r="AE18" s="2">
        <v>20735096078</v>
      </c>
      <c r="AF18" s="2">
        <v>22559281621</v>
      </c>
      <c r="AG18" s="1">
        <f>(Table1[[#This Row],[2050_BUILDINGS]]/Table1[[#This Row],[2020_BUILDINGS]])-1</f>
        <v>0.70511465636031256</v>
      </c>
      <c r="AH18" s="1">
        <f>(Table1[[#This Row],[2050_DWELLINGS]]/Table1[[#This Row],[2020_DWELLINGS]])-1</f>
        <v>0.71101307716725559</v>
      </c>
      <c r="AI18" s="1">
        <f>(Table1[[#This Row],[2050_OCCUPANTS]]/Table1[[#This Row],[2020_OCCUPANTS]])-1</f>
        <v>0.69295772819307744</v>
      </c>
      <c r="AJ18" s="1">
        <f>(Table1[[#This Row],[2050_TOTAL_REPL_COST_USD]]/Table1[[#This Row],[2020_TOTAL_REPL_COST_USD]])-1</f>
        <v>0.7853132783443153</v>
      </c>
      <c r="AK18"/>
      <c r="AL18"/>
    </row>
    <row r="19" spans="1:38" x14ac:dyDescent="0.2">
      <c r="A19" t="s">
        <v>22</v>
      </c>
      <c r="B19" t="s">
        <v>26</v>
      </c>
      <c r="C19" t="s">
        <v>119</v>
      </c>
      <c r="D19" t="s">
        <v>171</v>
      </c>
      <c r="E19" s="2">
        <v>25890601</v>
      </c>
      <c r="F19" s="2">
        <v>29463761</v>
      </c>
      <c r="G19" s="2">
        <v>33099691</v>
      </c>
      <c r="H19" s="2">
        <v>36794129</v>
      </c>
      <c r="I19" s="2">
        <v>40560412</v>
      </c>
      <c r="J19" s="2">
        <v>44626059</v>
      </c>
      <c r="K19" s="2">
        <v>48305290</v>
      </c>
      <c r="L19" s="2">
        <v>26403353</v>
      </c>
      <c r="M19" s="2">
        <v>30044600</v>
      </c>
      <c r="N19" s="2">
        <v>33748927</v>
      </c>
      <c r="O19" s="2">
        <v>37512116</v>
      </c>
      <c r="P19" s="2">
        <v>41347575</v>
      </c>
      <c r="Q19" s="2">
        <v>45487303</v>
      </c>
      <c r="R19" s="2">
        <v>49232037</v>
      </c>
      <c r="S19" s="2">
        <v>114551855</v>
      </c>
      <c r="T19" s="2">
        <v>129493401</v>
      </c>
      <c r="U19" s="2">
        <v>144434957</v>
      </c>
      <c r="V19" s="2">
        <v>159376496</v>
      </c>
      <c r="W19" s="2">
        <v>174318052</v>
      </c>
      <c r="X19" s="2">
        <v>190255694</v>
      </c>
      <c r="Y19" s="2">
        <v>204201126</v>
      </c>
      <c r="Z19" s="2">
        <v>300229346740</v>
      </c>
      <c r="AA19" s="2">
        <v>341668121239</v>
      </c>
      <c r="AB19" s="2">
        <v>383835991811</v>
      </c>
      <c r="AC19" s="2">
        <v>426683884500</v>
      </c>
      <c r="AD19" s="2">
        <v>470366031254</v>
      </c>
      <c r="AE19" s="2">
        <v>517521865318</v>
      </c>
      <c r="AF19" s="2">
        <v>560198034313</v>
      </c>
      <c r="AG19" s="1">
        <f>(Table1[[#This Row],[2050_BUILDINGS]]/Table1[[#This Row],[2020_BUILDINGS]])-1</f>
        <v>0.86574618333502573</v>
      </c>
      <c r="AH19" s="1">
        <f>(Table1[[#This Row],[2050_DWELLINGS]]/Table1[[#This Row],[2020_DWELLINGS]])-1</f>
        <v>0.86461306637834978</v>
      </c>
      <c r="AI19" s="1">
        <f>(Table1[[#This Row],[2050_OCCUPANTS]]/Table1[[#This Row],[2020_OCCUPANTS]])-1</f>
        <v>0.78260863606268094</v>
      </c>
      <c r="AJ19" s="1">
        <f>(Table1[[#This Row],[2050_TOTAL_REPL_COST_USD]]/Table1[[#This Row],[2020_TOTAL_REPL_COST_USD]])-1</f>
        <v>0.86590032052440913</v>
      </c>
      <c r="AK19"/>
      <c r="AL19"/>
    </row>
    <row r="20" spans="1:38" x14ac:dyDescent="0.2">
      <c r="A20" t="s">
        <v>12</v>
      </c>
      <c r="B20" t="s">
        <v>18</v>
      </c>
      <c r="C20" t="s">
        <v>120</v>
      </c>
      <c r="D20" t="s">
        <v>172</v>
      </c>
      <c r="E20" s="2">
        <v>529754</v>
      </c>
      <c r="F20" s="2">
        <v>594554</v>
      </c>
      <c r="G20" s="2">
        <v>656351</v>
      </c>
      <c r="H20" s="2">
        <v>719581</v>
      </c>
      <c r="I20" s="2">
        <v>783697</v>
      </c>
      <c r="J20" s="2">
        <v>848461</v>
      </c>
      <c r="K20" s="2">
        <v>913867</v>
      </c>
      <c r="L20" s="2">
        <v>562783</v>
      </c>
      <c r="M20" s="2">
        <v>628913</v>
      </c>
      <c r="N20" s="2">
        <v>692493</v>
      </c>
      <c r="O20" s="2">
        <v>758564</v>
      </c>
      <c r="P20" s="2">
        <v>827036</v>
      </c>
      <c r="Q20" s="2">
        <v>895573</v>
      </c>
      <c r="R20" s="2">
        <v>964134</v>
      </c>
      <c r="S20" s="2">
        <v>2160554</v>
      </c>
      <c r="T20" s="2">
        <v>2412463</v>
      </c>
      <c r="U20" s="2">
        <v>2654688</v>
      </c>
      <c r="V20" s="2">
        <v>2906584</v>
      </c>
      <c r="W20" s="2">
        <v>3168178</v>
      </c>
      <c r="X20" s="2">
        <v>3429774</v>
      </c>
      <c r="Y20" s="2">
        <v>3691373</v>
      </c>
      <c r="Z20" s="2">
        <v>11338419799</v>
      </c>
      <c r="AA20" s="2">
        <v>12742140759</v>
      </c>
      <c r="AB20" s="2">
        <v>14081414925</v>
      </c>
      <c r="AC20" s="2">
        <v>15451077765</v>
      </c>
      <c r="AD20" s="2">
        <v>16840276239</v>
      </c>
      <c r="AE20" s="2">
        <v>18243428733</v>
      </c>
      <c r="AF20" s="2">
        <v>19660535186</v>
      </c>
      <c r="AG20" s="1">
        <f>(Table1[[#This Row],[2050_BUILDINGS]]/Table1[[#This Row],[2020_BUILDINGS]])-1</f>
        <v>0.72507805509727152</v>
      </c>
      <c r="AH20" s="1">
        <f>(Table1[[#This Row],[2050_DWELLINGS]]/Table1[[#This Row],[2020_DWELLINGS]])-1</f>
        <v>0.71315409314069544</v>
      </c>
      <c r="AI20" s="1">
        <f>(Table1[[#This Row],[2050_OCCUPANTS]]/Table1[[#This Row],[2020_OCCUPANTS]])-1</f>
        <v>0.70853077497715855</v>
      </c>
      <c r="AJ20" s="1">
        <f>(Table1[[#This Row],[2050_TOTAL_REPL_COST_USD]]/Table1[[#This Row],[2020_TOTAL_REPL_COST_USD]])-1</f>
        <v>0.73397488667106625</v>
      </c>
      <c r="AK20"/>
      <c r="AL20"/>
    </row>
    <row r="21" spans="1:38" x14ac:dyDescent="0.2">
      <c r="A21" t="s">
        <v>55</v>
      </c>
      <c r="B21" t="s">
        <v>60</v>
      </c>
      <c r="C21" t="s">
        <v>121</v>
      </c>
      <c r="D21" t="s">
        <v>173</v>
      </c>
      <c r="E21" s="2">
        <v>8557905</v>
      </c>
      <c r="F21" s="2">
        <v>9503710</v>
      </c>
      <c r="G21" s="2">
        <v>10480706</v>
      </c>
      <c r="H21" s="2">
        <v>11489334</v>
      </c>
      <c r="I21" s="2">
        <v>12529311</v>
      </c>
      <c r="J21" s="2">
        <v>13572182</v>
      </c>
      <c r="K21" s="2">
        <v>14592589</v>
      </c>
      <c r="L21" s="2">
        <v>9211305</v>
      </c>
      <c r="M21" s="2">
        <v>10237979</v>
      </c>
      <c r="N21" s="2">
        <v>11298949</v>
      </c>
      <c r="O21" s="2">
        <v>12394986</v>
      </c>
      <c r="P21" s="2">
        <v>13525679</v>
      </c>
      <c r="Q21" s="2">
        <v>14660041</v>
      </c>
      <c r="R21" s="2">
        <v>15771506</v>
      </c>
      <c r="S21" s="2">
        <v>31038147</v>
      </c>
      <c r="T21" s="2">
        <v>34331600</v>
      </c>
      <c r="U21" s="2">
        <v>37724830</v>
      </c>
      <c r="V21" s="2">
        <v>41217868</v>
      </c>
      <c r="W21" s="2">
        <v>44810692</v>
      </c>
      <c r="X21" s="2">
        <v>48403545</v>
      </c>
      <c r="Y21" s="2">
        <v>51896584</v>
      </c>
      <c r="Z21" s="2">
        <v>305078915722</v>
      </c>
      <c r="AA21" s="2">
        <v>340500623415</v>
      </c>
      <c r="AB21" s="2">
        <v>377191999514</v>
      </c>
      <c r="AC21" s="2">
        <v>415206795619</v>
      </c>
      <c r="AD21" s="2">
        <v>454509269722</v>
      </c>
      <c r="AE21" s="2">
        <v>494041712139</v>
      </c>
      <c r="AF21" s="2">
        <v>533007967758</v>
      </c>
      <c r="AG21" s="1">
        <f>(Table1[[#This Row],[2050_BUILDINGS]]/Table1[[#This Row],[2020_BUILDINGS]])-1</f>
        <v>0.7051590313283449</v>
      </c>
      <c r="AH21" s="1">
        <f>(Table1[[#This Row],[2050_DWELLINGS]]/Table1[[#This Row],[2020_DWELLINGS]])-1</f>
        <v>0.71219018369275577</v>
      </c>
      <c r="AI21" s="1">
        <f>(Table1[[#This Row],[2050_OCCUPANTS]]/Table1[[#This Row],[2020_OCCUPANTS]])-1</f>
        <v>0.67202584613056948</v>
      </c>
      <c r="AJ21" s="1">
        <f>(Table1[[#This Row],[2050_TOTAL_REPL_COST_USD]]/Table1[[#This Row],[2020_TOTAL_REPL_COST_USD]])-1</f>
        <v>0.74711505872696216</v>
      </c>
      <c r="AK21"/>
      <c r="AL21"/>
    </row>
    <row r="22" spans="1:38" x14ac:dyDescent="0.2">
      <c r="A22" t="s">
        <v>55</v>
      </c>
      <c r="B22" t="s">
        <v>61</v>
      </c>
      <c r="C22" t="s">
        <v>122</v>
      </c>
      <c r="D22" t="s">
        <v>174</v>
      </c>
      <c r="E22" s="2">
        <v>2112680</v>
      </c>
      <c r="F22" s="2">
        <v>2414362</v>
      </c>
      <c r="G22" s="2">
        <v>2730104</v>
      </c>
      <c r="H22" s="2">
        <v>3059293</v>
      </c>
      <c r="I22" s="2">
        <v>3417677</v>
      </c>
      <c r="J22" s="2">
        <v>3757948</v>
      </c>
      <c r="K22" s="2">
        <v>4127562</v>
      </c>
      <c r="L22" s="2">
        <v>2208001</v>
      </c>
      <c r="M22" s="2">
        <v>2524739</v>
      </c>
      <c r="N22" s="2">
        <v>2856849</v>
      </c>
      <c r="O22" s="2">
        <v>3203894</v>
      </c>
      <c r="P22" s="2">
        <v>3582381</v>
      </c>
      <c r="Q22" s="2">
        <v>3942563</v>
      </c>
      <c r="R22" s="2">
        <v>4334351</v>
      </c>
      <c r="S22" s="2">
        <v>13072653</v>
      </c>
      <c r="T22" s="2">
        <v>14968659</v>
      </c>
      <c r="U22" s="2">
        <v>16964489</v>
      </c>
      <c r="V22" s="2">
        <v>19060096</v>
      </c>
      <c r="W22" s="2">
        <v>21355281</v>
      </c>
      <c r="X22" s="2">
        <v>23550703</v>
      </c>
      <c r="Y22" s="2">
        <v>25945705</v>
      </c>
      <c r="Z22" s="2">
        <v>53456779122</v>
      </c>
      <c r="AA22" s="2">
        <v>61447872226</v>
      </c>
      <c r="AB22" s="2">
        <v>69948955102</v>
      </c>
      <c r="AC22" s="2">
        <v>78993473577</v>
      </c>
      <c r="AD22" s="2">
        <v>89006632704</v>
      </c>
      <c r="AE22" s="2">
        <v>98709193215</v>
      </c>
      <c r="AF22" s="2">
        <v>109375562548</v>
      </c>
      <c r="AG22" s="1">
        <f>(Table1[[#This Row],[2050_BUILDINGS]]/Table1[[#This Row],[2020_BUILDINGS]])-1</f>
        <v>0.9537090330764717</v>
      </c>
      <c r="AH22" s="1">
        <f>(Table1[[#This Row],[2050_DWELLINGS]]/Table1[[#This Row],[2020_DWELLINGS]])-1</f>
        <v>0.96302039718279109</v>
      </c>
      <c r="AI22" s="1">
        <f>(Table1[[#This Row],[2050_OCCUPANTS]]/Table1[[#This Row],[2020_OCCUPANTS]])-1</f>
        <v>0.98473140838359274</v>
      </c>
      <c r="AJ22" s="1">
        <f>(Table1[[#This Row],[2050_TOTAL_REPL_COST_USD]]/Table1[[#This Row],[2020_TOTAL_REPL_COST_USD]])-1</f>
        <v>1.0460559791374853</v>
      </c>
      <c r="AK22"/>
      <c r="AL22"/>
    </row>
    <row r="23" spans="1:38" x14ac:dyDescent="0.2">
      <c r="A23" t="s">
        <v>55</v>
      </c>
      <c r="B23" t="s">
        <v>62</v>
      </c>
      <c r="C23" t="s">
        <v>123</v>
      </c>
      <c r="D23" t="s">
        <v>175</v>
      </c>
      <c r="E23" s="2">
        <v>295712</v>
      </c>
      <c r="F23" s="2">
        <v>341254</v>
      </c>
      <c r="G23" s="2">
        <v>390723</v>
      </c>
      <c r="H23" s="2">
        <v>442880</v>
      </c>
      <c r="I23" s="2">
        <v>497640</v>
      </c>
      <c r="J23" s="2">
        <v>552687</v>
      </c>
      <c r="K23" s="2">
        <v>609099</v>
      </c>
      <c r="L23" s="2">
        <v>319170</v>
      </c>
      <c r="M23" s="2">
        <v>368647</v>
      </c>
      <c r="N23" s="2">
        <v>422425</v>
      </c>
      <c r="O23" s="2">
        <v>479156</v>
      </c>
      <c r="P23" s="2">
        <v>538721</v>
      </c>
      <c r="Q23" s="2">
        <v>598653</v>
      </c>
      <c r="R23" s="2">
        <v>660122</v>
      </c>
      <c r="S23" s="2">
        <v>2384230</v>
      </c>
      <c r="T23" s="2">
        <v>2738899</v>
      </c>
      <c r="U23" s="2">
        <v>3123151</v>
      </c>
      <c r="V23" s="2">
        <v>3527091</v>
      </c>
      <c r="W23" s="2">
        <v>3950732</v>
      </c>
      <c r="X23" s="2">
        <v>4374361</v>
      </c>
      <c r="Y23" s="2">
        <v>4807879</v>
      </c>
      <c r="Z23" s="2">
        <v>8405657826</v>
      </c>
      <c r="AA23" s="2">
        <v>9772425611</v>
      </c>
      <c r="AB23" s="2">
        <v>11263199625</v>
      </c>
      <c r="AC23" s="2">
        <v>12840775382</v>
      </c>
      <c r="AD23" s="2">
        <v>14502196384</v>
      </c>
      <c r="AE23" s="2">
        <v>16183164796</v>
      </c>
      <c r="AF23" s="2">
        <v>17912069890</v>
      </c>
      <c r="AG23" s="1">
        <f>(Table1[[#This Row],[2050_BUILDINGS]]/Table1[[#This Row],[2020_BUILDINGS]])-1</f>
        <v>1.059770993398983</v>
      </c>
      <c r="AH23" s="1">
        <f>(Table1[[#This Row],[2050_DWELLINGS]]/Table1[[#This Row],[2020_DWELLINGS]])-1</f>
        <v>1.0682457624463453</v>
      </c>
      <c r="AI23" s="1">
        <f>(Table1[[#This Row],[2050_OCCUPANTS]]/Table1[[#This Row],[2020_OCCUPANTS]])-1</f>
        <v>1.0165332203688404</v>
      </c>
      <c r="AJ23" s="1">
        <f>(Table1[[#This Row],[2050_TOTAL_REPL_COST_USD]]/Table1[[#This Row],[2020_TOTAL_REPL_COST_USD]])-1</f>
        <v>1.1309539670524296</v>
      </c>
      <c r="AK23"/>
      <c r="AL23"/>
    </row>
    <row r="24" spans="1:38" x14ac:dyDescent="0.2">
      <c r="A24" t="s">
        <v>55</v>
      </c>
      <c r="B24" t="s">
        <v>63</v>
      </c>
      <c r="C24" t="s">
        <v>124</v>
      </c>
      <c r="D24" t="s">
        <v>176</v>
      </c>
      <c r="E24" s="2">
        <v>240996</v>
      </c>
      <c r="F24" s="2">
        <v>270709</v>
      </c>
      <c r="G24" s="2">
        <v>301733</v>
      </c>
      <c r="H24" s="2">
        <v>334070</v>
      </c>
      <c r="I24" s="2">
        <v>368888</v>
      </c>
      <c r="J24" s="2">
        <v>403868</v>
      </c>
      <c r="K24" s="2">
        <v>438900</v>
      </c>
      <c r="L24" s="2">
        <v>255036</v>
      </c>
      <c r="M24" s="2">
        <v>286607</v>
      </c>
      <c r="N24" s="2">
        <v>319566</v>
      </c>
      <c r="O24" s="2">
        <v>353968</v>
      </c>
      <c r="P24" s="2">
        <v>391086</v>
      </c>
      <c r="Q24" s="2">
        <v>428345</v>
      </c>
      <c r="R24" s="2">
        <v>465729</v>
      </c>
      <c r="S24" s="2">
        <v>1966720</v>
      </c>
      <c r="T24" s="2">
        <v>2206311</v>
      </c>
      <c r="U24" s="2">
        <v>2455891</v>
      </c>
      <c r="V24" s="2">
        <v>2715468</v>
      </c>
      <c r="W24" s="2">
        <v>2994975</v>
      </c>
      <c r="X24" s="2">
        <v>3274505</v>
      </c>
      <c r="Y24" s="2">
        <v>3554045</v>
      </c>
      <c r="Z24" s="2">
        <v>5989138053</v>
      </c>
      <c r="AA24" s="2">
        <v>6755557783</v>
      </c>
      <c r="AB24" s="2">
        <v>7562649633</v>
      </c>
      <c r="AC24" s="2">
        <v>8409375440</v>
      </c>
      <c r="AD24" s="2">
        <v>9327349462</v>
      </c>
      <c r="AE24" s="2">
        <v>10255086685</v>
      </c>
      <c r="AF24" s="2">
        <v>11189765986</v>
      </c>
      <c r="AG24" s="1">
        <f>(Table1[[#This Row],[2050_BUILDINGS]]/Table1[[#This Row],[2020_BUILDINGS]])-1</f>
        <v>0.82119205298013243</v>
      </c>
      <c r="AH24" s="1">
        <f>(Table1[[#This Row],[2050_DWELLINGS]]/Table1[[#This Row],[2020_DWELLINGS]])-1</f>
        <v>0.82613042864536768</v>
      </c>
      <c r="AI24" s="1">
        <f>(Table1[[#This Row],[2050_OCCUPANTS]]/Table1[[#This Row],[2020_OCCUPANTS]])-1</f>
        <v>0.80709251952489414</v>
      </c>
      <c r="AJ24" s="1">
        <f>(Table1[[#This Row],[2050_TOTAL_REPL_COST_USD]]/Table1[[#This Row],[2020_TOTAL_REPL_COST_USD]])-1</f>
        <v>0.86834330532671067</v>
      </c>
      <c r="AK24"/>
      <c r="AL24"/>
    </row>
    <row r="25" spans="1:38" x14ac:dyDescent="0.2">
      <c r="A25" t="s">
        <v>12</v>
      </c>
      <c r="B25" t="s">
        <v>19</v>
      </c>
      <c r="C25" t="s">
        <v>125</v>
      </c>
      <c r="D25" t="s">
        <v>177</v>
      </c>
      <c r="E25" s="2">
        <v>243679</v>
      </c>
      <c r="F25" s="2">
        <v>285688</v>
      </c>
      <c r="G25" s="2">
        <v>325991</v>
      </c>
      <c r="H25" s="2">
        <v>368091</v>
      </c>
      <c r="I25" s="2">
        <v>410176</v>
      </c>
      <c r="J25" s="2">
        <v>452258</v>
      </c>
      <c r="K25" s="2">
        <v>492641</v>
      </c>
      <c r="L25" s="2">
        <v>262647</v>
      </c>
      <c r="M25" s="2">
        <v>307989</v>
      </c>
      <c r="N25" s="2">
        <v>351533</v>
      </c>
      <c r="O25" s="2">
        <v>397008</v>
      </c>
      <c r="P25" s="2">
        <v>442475</v>
      </c>
      <c r="Q25" s="2">
        <v>487973</v>
      </c>
      <c r="R25" s="2">
        <v>531579</v>
      </c>
      <c r="S25" s="2">
        <v>1396544</v>
      </c>
      <c r="T25" s="2">
        <v>1635952</v>
      </c>
      <c r="U25" s="2">
        <v>1865386</v>
      </c>
      <c r="V25" s="2">
        <v>2104794</v>
      </c>
      <c r="W25" s="2">
        <v>2344199</v>
      </c>
      <c r="X25" s="2">
        <v>2583616</v>
      </c>
      <c r="Y25" s="2">
        <v>2813043</v>
      </c>
      <c r="Z25" s="2">
        <v>6210792254</v>
      </c>
      <c r="AA25" s="2">
        <v>7301547853</v>
      </c>
      <c r="AB25" s="2">
        <v>8351196719</v>
      </c>
      <c r="AC25" s="2">
        <v>9448904803</v>
      </c>
      <c r="AD25" s="2">
        <v>10547414257</v>
      </c>
      <c r="AE25" s="2">
        <v>11648905435</v>
      </c>
      <c r="AF25" s="2">
        <v>12707795385</v>
      </c>
      <c r="AG25" s="1">
        <f>(Table1[[#This Row],[2050_BUILDINGS]]/Table1[[#This Row],[2020_BUILDINGS]])-1</f>
        <v>1.0216801611956714</v>
      </c>
      <c r="AH25" s="1">
        <f>(Table1[[#This Row],[2050_DWELLINGS]]/Table1[[#This Row],[2020_DWELLINGS]])-1</f>
        <v>1.0239294566471346</v>
      </c>
      <c r="AI25" s="1">
        <f>(Table1[[#This Row],[2050_OCCUPANTS]]/Table1[[#This Row],[2020_OCCUPANTS]])-1</f>
        <v>1.014288844461757</v>
      </c>
      <c r="AJ25" s="1">
        <f>(Table1[[#This Row],[2050_TOTAL_REPL_COST_USD]]/Table1[[#This Row],[2020_TOTAL_REPL_COST_USD]])-1</f>
        <v>1.0460828289363033</v>
      </c>
      <c r="AK25"/>
      <c r="AL25"/>
    </row>
    <row r="26" spans="1:38" x14ac:dyDescent="0.2">
      <c r="A26" t="s">
        <v>22</v>
      </c>
      <c r="B26" t="s">
        <v>27</v>
      </c>
      <c r="C26" t="s">
        <v>126</v>
      </c>
      <c r="D26" t="s">
        <v>178</v>
      </c>
      <c r="E26" s="2">
        <v>14384909</v>
      </c>
      <c r="F26" s="2">
        <v>16050934</v>
      </c>
      <c r="G26" s="2">
        <v>17772920</v>
      </c>
      <c r="H26" s="2">
        <v>19551569</v>
      </c>
      <c r="I26" s="2">
        <v>21305844</v>
      </c>
      <c r="J26" s="2">
        <v>22981841</v>
      </c>
      <c r="K26" s="2">
        <v>24580582</v>
      </c>
      <c r="L26" s="2">
        <v>15058766</v>
      </c>
      <c r="M26" s="2">
        <v>16819672</v>
      </c>
      <c r="N26" s="2">
        <v>18644298</v>
      </c>
      <c r="O26" s="2">
        <v>20534617</v>
      </c>
      <c r="P26" s="2">
        <v>22404537</v>
      </c>
      <c r="Q26" s="2">
        <v>24196650</v>
      </c>
      <c r="R26" s="2">
        <v>25913562</v>
      </c>
      <c r="S26" s="2">
        <v>53744611</v>
      </c>
      <c r="T26" s="2">
        <v>59938308</v>
      </c>
      <c r="U26" s="2">
        <v>66331646</v>
      </c>
      <c r="V26" s="2">
        <v>72924900</v>
      </c>
      <c r="W26" s="2">
        <v>79418179</v>
      </c>
      <c r="X26" s="2">
        <v>85611789</v>
      </c>
      <c r="Y26" s="2">
        <v>91505749</v>
      </c>
      <c r="Z26" s="2">
        <v>258176181835</v>
      </c>
      <c r="AA26" s="2">
        <v>290852381231</v>
      </c>
      <c r="AB26" s="2">
        <v>325360911879</v>
      </c>
      <c r="AC26" s="2">
        <v>361942029783</v>
      </c>
      <c r="AD26" s="2">
        <v>398937386549</v>
      </c>
      <c r="AE26" s="2">
        <v>435188942535</v>
      </c>
      <c r="AF26" s="2">
        <v>470986054571</v>
      </c>
      <c r="AG26" s="1">
        <f>(Table1[[#This Row],[2050_BUILDINGS]]/Table1[[#This Row],[2020_BUILDINGS]])-1</f>
        <v>0.70877563424280265</v>
      </c>
      <c r="AH26" s="1">
        <f>(Table1[[#This Row],[2050_DWELLINGS]]/Table1[[#This Row],[2020_DWELLINGS]])-1</f>
        <v>0.72082905066723257</v>
      </c>
      <c r="AI26" s="1">
        <f>(Table1[[#This Row],[2050_OCCUPANTS]]/Table1[[#This Row],[2020_OCCUPANTS]])-1</f>
        <v>0.70260324332796831</v>
      </c>
      <c r="AJ26" s="1">
        <f>(Table1[[#This Row],[2050_TOTAL_REPL_COST_USD]]/Table1[[#This Row],[2020_TOTAL_REPL_COST_USD]])-1</f>
        <v>0.82428158640910754</v>
      </c>
      <c r="AK26"/>
      <c r="AL26"/>
    </row>
    <row r="27" spans="1:38" x14ac:dyDescent="0.2">
      <c r="A27" t="s">
        <v>55</v>
      </c>
      <c r="B27" t="s">
        <v>64</v>
      </c>
      <c r="C27" t="s">
        <v>127</v>
      </c>
      <c r="D27" t="s">
        <v>179</v>
      </c>
      <c r="E27" s="2">
        <v>992333</v>
      </c>
      <c r="F27" s="2">
        <v>1116835</v>
      </c>
      <c r="G27" s="2">
        <v>1251471</v>
      </c>
      <c r="H27" s="2">
        <v>1394141</v>
      </c>
      <c r="I27" s="2">
        <v>1541126</v>
      </c>
      <c r="J27" s="2">
        <v>1690243</v>
      </c>
      <c r="K27" s="2">
        <v>1841581</v>
      </c>
      <c r="L27" s="2">
        <v>1036514</v>
      </c>
      <c r="M27" s="2">
        <v>1167232</v>
      </c>
      <c r="N27" s="2">
        <v>1308637</v>
      </c>
      <c r="O27" s="2">
        <v>1458801</v>
      </c>
      <c r="P27" s="2">
        <v>1613537</v>
      </c>
      <c r="Q27" s="2">
        <v>1770718</v>
      </c>
      <c r="R27" s="2">
        <v>1930296</v>
      </c>
      <c r="S27" s="2">
        <v>5020767</v>
      </c>
      <c r="T27" s="2">
        <v>5645889</v>
      </c>
      <c r="U27" s="2">
        <v>6320614</v>
      </c>
      <c r="V27" s="2">
        <v>7035023</v>
      </c>
      <c r="W27" s="2">
        <v>7769301</v>
      </c>
      <c r="X27" s="2">
        <v>8513479</v>
      </c>
      <c r="Y27" s="2">
        <v>9267588</v>
      </c>
      <c r="Z27" s="2">
        <v>14843703831</v>
      </c>
      <c r="AA27" s="2">
        <v>16794295269</v>
      </c>
      <c r="AB27" s="2">
        <v>18925230330</v>
      </c>
      <c r="AC27" s="2">
        <v>21207339353</v>
      </c>
      <c r="AD27" s="2">
        <v>23578717299</v>
      </c>
      <c r="AE27" s="2">
        <v>26004079264</v>
      </c>
      <c r="AF27" s="2">
        <v>28482387927</v>
      </c>
      <c r="AG27" s="1">
        <f>(Table1[[#This Row],[2050_BUILDINGS]]/Table1[[#This Row],[2020_BUILDINGS]])-1</f>
        <v>0.85580949137033646</v>
      </c>
      <c r="AH27" s="1">
        <f>(Table1[[#This Row],[2050_DWELLINGS]]/Table1[[#This Row],[2020_DWELLINGS]])-1</f>
        <v>0.86229611949283846</v>
      </c>
      <c r="AI27" s="1">
        <f>(Table1[[#This Row],[2050_OCCUPANTS]]/Table1[[#This Row],[2020_OCCUPANTS]])-1</f>
        <v>0.84585104228099017</v>
      </c>
      <c r="AJ27" s="1">
        <f>(Table1[[#This Row],[2050_TOTAL_REPL_COST_USD]]/Table1[[#This Row],[2020_TOTAL_REPL_COST_USD]])-1</f>
        <v>0.91881947061733982</v>
      </c>
      <c r="AK27"/>
      <c r="AL27"/>
    </row>
    <row r="28" spans="1:38" x14ac:dyDescent="0.2">
      <c r="A28" t="s">
        <v>37</v>
      </c>
      <c r="B28" t="s">
        <v>40</v>
      </c>
      <c r="C28" t="s">
        <v>128</v>
      </c>
      <c r="D28" t="s">
        <v>180</v>
      </c>
      <c r="E28" s="2">
        <v>1174834</v>
      </c>
      <c r="F28" s="2">
        <v>1248015</v>
      </c>
      <c r="G28" s="2">
        <v>1313527</v>
      </c>
      <c r="H28" s="2">
        <v>1373439</v>
      </c>
      <c r="I28" s="2">
        <v>1426042</v>
      </c>
      <c r="J28" s="2">
        <v>1475249</v>
      </c>
      <c r="K28" s="2">
        <v>1513426</v>
      </c>
      <c r="L28" s="2">
        <v>1344358</v>
      </c>
      <c r="M28" s="2">
        <v>1423768</v>
      </c>
      <c r="N28" s="2">
        <v>1491467</v>
      </c>
      <c r="O28" s="2">
        <v>1549483</v>
      </c>
      <c r="P28" s="2">
        <v>1599519</v>
      </c>
      <c r="Q28" s="2">
        <v>1643759</v>
      </c>
      <c r="R28" s="2">
        <v>1676078</v>
      </c>
      <c r="S28" s="2">
        <v>6846478</v>
      </c>
      <c r="T28" s="2">
        <v>7245078</v>
      </c>
      <c r="U28" s="2">
        <v>7583922</v>
      </c>
      <c r="V28" s="2">
        <v>7872933</v>
      </c>
      <c r="W28" s="2">
        <v>8122089</v>
      </c>
      <c r="X28" s="2">
        <v>8341287</v>
      </c>
      <c r="Y28" s="2">
        <v>8500774</v>
      </c>
      <c r="Z28" s="2">
        <v>60439496559</v>
      </c>
      <c r="AA28" s="2">
        <v>64582075657</v>
      </c>
      <c r="AB28" s="2">
        <v>68285024274</v>
      </c>
      <c r="AC28" s="2">
        <v>71671607860</v>
      </c>
      <c r="AD28" s="2">
        <v>74648202266</v>
      </c>
      <c r="AE28" s="2">
        <v>77430833615</v>
      </c>
      <c r="AF28" s="2">
        <v>79590519258</v>
      </c>
      <c r="AG28" s="1">
        <f>(Table1[[#This Row],[2050_BUILDINGS]]/Table1[[#This Row],[2020_BUILDINGS]])-1</f>
        <v>0.28820412075237867</v>
      </c>
      <c r="AH28" s="1">
        <f>(Table1[[#This Row],[2050_DWELLINGS]]/Table1[[#This Row],[2020_DWELLINGS]])-1</f>
        <v>0.2467497496946498</v>
      </c>
      <c r="AI28" s="1">
        <f>(Table1[[#This Row],[2050_OCCUPANTS]]/Table1[[#This Row],[2020_OCCUPANTS]])-1</f>
        <v>0.24162730092757179</v>
      </c>
      <c r="AJ28" s="1">
        <f>(Table1[[#This Row],[2050_TOTAL_REPL_COST_USD]]/Table1[[#This Row],[2020_TOTAL_REPL_COST_USD]])-1</f>
        <v>0.31686271046789916</v>
      </c>
      <c r="AK28"/>
      <c r="AL28"/>
    </row>
    <row r="29" spans="1:38" x14ac:dyDescent="0.2">
      <c r="A29" t="s">
        <v>44</v>
      </c>
      <c r="B29" t="s">
        <v>47</v>
      </c>
      <c r="C29" t="s">
        <v>129</v>
      </c>
      <c r="D29" t="s">
        <v>181</v>
      </c>
      <c r="E29" s="2">
        <v>550369</v>
      </c>
      <c r="F29" s="2">
        <v>577826</v>
      </c>
      <c r="G29" s="2">
        <v>608573</v>
      </c>
      <c r="H29" s="2">
        <v>637758</v>
      </c>
      <c r="I29" s="2">
        <v>670071</v>
      </c>
      <c r="J29" s="2">
        <v>706138</v>
      </c>
      <c r="K29" s="2">
        <v>744663</v>
      </c>
      <c r="L29" s="2">
        <v>588849</v>
      </c>
      <c r="M29" s="2">
        <v>618590</v>
      </c>
      <c r="N29" s="2">
        <v>651940</v>
      </c>
      <c r="O29" s="2">
        <v>683685</v>
      </c>
      <c r="P29" s="2">
        <v>716114</v>
      </c>
      <c r="Q29" s="2">
        <v>746645</v>
      </c>
      <c r="R29" s="2">
        <v>777890</v>
      </c>
      <c r="S29" s="2">
        <v>2141904</v>
      </c>
      <c r="T29" s="2">
        <v>2231979</v>
      </c>
      <c r="U29" s="2">
        <v>2332064</v>
      </c>
      <c r="V29" s="2">
        <v>2422139</v>
      </c>
      <c r="W29" s="2">
        <v>2512229</v>
      </c>
      <c r="X29" s="2">
        <v>2592302</v>
      </c>
      <c r="Y29" s="2">
        <v>2672374</v>
      </c>
      <c r="Z29" s="2">
        <v>8771008367</v>
      </c>
      <c r="AA29" s="2">
        <v>9252061282</v>
      </c>
      <c r="AB29" s="2">
        <v>9793928491</v>
      </c>
      <c r="AC29" s="2">
        <v>10319333097</v>
      </c>
      <c r="AD29" s="2">
        <v>10898954197</v>
      </c>
      <c r="AE29" s="2">
        <v>11540315705</v>
      </c>
      <c r="AF29" s="2">
        <v>12225198163</v>
      </c>
      <c r="AG29" s="1">
        <f>(Table1[[#This Row],[2050_BUILDINGS]]/Table1[[#This Row],[2020_BUILDINGS]])-1</f>
        <v>0.35302497051977855</v>
      </c>
      <c r="AH29" s="1">
        <f>(Table1[[#This Row],[2050_DWELLINGS]]/Table1[[#This Row],[2020_DWELLINGS]])-1</f>
        <v>0.32103476443026979</v>
      </c>
      <c r="AI29" s="1">
        <f>(Table1[[#This Row],[2050_OCCUPANTS]]/Table1[[#This Row],[2020_OCCUPANTS]])-1</f>
        <v>0.24766282709215726</v>
      </c>
      <c r="AJ29" s="1">
        <f>(Table1[[#This Row],[2050_TOTAL_REPL_COST_USD]]/Table1[[#This Row],[2020_TOTAL_REPL_COST_USD]])-1</f>
        <v>0.39381900591909447</v>
      </c>
      <c r="AK29"/>
      <c r="AL29"/>
    </row>
    <row r="30" spans="1:38" x14ac:dyDescent="0.2">
      <c r="A30" t="s">
        <v>37</v>
      </c>
      <c r="B30" t="s">
        <v>41</v>
      </c>
      <c r="C30" t="s">
        <v>130</v>
      </c>
      <c r="D30" t="s">
        <v>182</v>
      </c>
      <c r="E30" s="2">
        <v>8284568</v>
      </c>
      <c r="F30" s="2">
        <v>8815558</v>
      </c>
      <c r="G30" s="2">
        <v>9322909</v>
      </c>
      <c r="H30" s="2">
        <v>9784980</v>
      </c>
      <c r="I30" s="2">
        <v>10237317</v>
      </c>
      <c r="J30" s="2">
        <v>10643940</v>
      </c>
      <c r="K30" s="2">
        <v>11006729</v>
      </c>
      <c r="L30" s="2">
        <v>9223106</v>
      </c>
      <c r="M30" s="2">
        <v>9762659</v>
      </c>
      <c r="N30" s="2">
        <v>10252579</v>
      </c>
      <c r="O30" s="2">
        <v>10667432</v>
      </c>
      <c r="P30" s="2">
        <v>11057433</v>
      </c>
      <c r="Q30" s="2">
        <v>11372213</v>
      </c>
      <c r="R30" s="2">
        <v>11636034</v>
      </c>
      <c r="S30" s="2">
        <v>36737313</v>
      </c>
      <c r="T30" s="2">
        <v>38828021</v>
      </c>
      <c r="U30" s="2">
        <v>40719637</v>
      </c>
      <c r="V30" s="2">
        <v>42312601</v>
      </c>
      <c r="W30" s="2">
        <v>43806020</v>
      </c>
      <c r="X30" s="2">
        <v>45000698</v>
      </c>
      <c r="Y30" s="2">
        <v>45996280</v>
      </c>
      <c r="Z30" s="2">
        <v>259507119682</v>
      </c>
      <c r="AA30" s="2">
        <v>278972605769</v>
      </c>
      <c r="AB30" s="2">
        <v>297571871560</v>
      </c>
      <c r="AC30" s="2">
        <v>314510474104</v>
      </c>
      <c r="AD30" s="2">
        <v>331092637623</v>
      </c>
      <c r="AE30" s="2">
        <v>345999456117</v>
      </c>
      <c r="AF30" s="2">
        <v>359301075497</v>
      </c>
      <c r="AG30" s="1">
        <f>(Table1[[#This Row],[2050_BUILDINGS]]/Table1[[#This Row],[2020_BUILDINGS]])-1</f>
        <v>0.32858213005192294</v>
      </c>
      <c r="AH30" s="1">
        <f>(Table1[[#This Row],[2050_DWELLINGS]]/Table1[[#This Row],[2020_DWELLINGS]])-1</f>
        <v>0.26161772400750904</v>
      </c>
      <c r="AI30" s="1">
        <f>(Table1[[#This Row],[2050_OCCUPANTS]]/Table1[[#This Row],[2020_OCCUPANTS]])-1</f>
        <v>0.25203168778293605</v>
      </c>
      <c r="AJ30" s="1">
        <f>(Table1[[#This Row],[2050_TOTAL_REPL_COST_USD]]/Table1[[#This Row],[2020_TOTAL_REPL_COST_USD]])-1</f>
        <v>0.38455189952895119</v>
      </c>
      <c r="AK30"/>
      <c r="AL30"/>
    </row>
    <row r="31" spans="1:38" x14ac:dyDescent="0.2">
      <c r="A31" t="s">
        <v>22</v>
      </c>
      <c r="B31" t="s">
        <v>28</v>
      </c>
      <c r="C31" t="s">
        <v>131</v>
      </c>
      <c r="D31" t="s">
        <v>183</v>
      </c>
      <c r="E31" s="2">
        <v>6327464</v>
      </c>
      <c r="F31" s="2">
        <v>7216321</v>
      </c>
      <c r="G31" s="2">
        <v>8178455</v>
      </c>
      <c r="H31" s="2">
        <v>9191850</v>
      </c>
      <c r="I31" s="2">
        <v>10278413</v>
      </c>
      <c r="J31" s="2">
        <v>11394596</v>
      </c>
      <c r="K31" s="2">
        <v>12538797</v>
      </c>
      <c r="L31" s="2">
        <v>6683106</v>
      </c>
      <c r="M31" s="2">
        <v>7627888</v>
      </c>
      <c r="N31" s="2">
        <v>8651427</v>
      </c>
      <c r="O31" s="2">
        <v>9730841</v>
      </c>
      <c r="P31" s="2">
        <v>10888777</v>
      </c>
      <c r="Q31" s="2">
        <v>12079976</v>
      </c>
      <c r="R31" s="2">
        <v>13302290</v>
      </c>
      <c r="S31" s="2">
        <v>27608594</v>
      </c>
      <c r="T31" s="2">
        <v>31396051</v>
      </c>
      <c r="U31" s="2">
        <v>35482503</v>
      </c>
      <c r="V31" s="2">
        <v>39768338</v>
      </c>
      <c r="W31" s="2">
        <v>44353146</v>
      </c>
      <c r="X31" s="2">
        <v>49037626</v>
      </c>
      <c r="Y31" s="2">
        <v>53821793</v>
      </c>
      <c r="Z31" s="2">
        <v>115558532200</v>
      </c>
      <c r="AA31" s="2">
        <v>132899679080</v>
      </c>
      <c r="AB31" s="2">
        <v>151830333554</v>
      </c>
      <c r="AC31" s="2">
        <v>171999187904</v>
      </c>
      <c r="AD31" s="2">
        <v>193745737635</v>
      </c>
      <c r="AE31" s="2">
        <v>216396689417</v>
      </c>
      <c r="AF31" s="2">
        <v>239834892941</v>
      </c>
      <c r="AG31" s="1">
        <f>(Table1[[#This Row],[2050_BUILDINGS]]/Table1[[#This Row],[2020_BUILDINGS]])-1</f>
        <v>0.98164651746734544</v>
      </c>
      <c r="AH31" s="1">
        <f>(Table1[[#This Row],[2050_DWELLINGS]]/Table1[[#This Row],[2020_DWELLINGS]])-1</f>
        <v>0.99043528562916694</v>
      </c>
      <c r="AI31" s="1">
        <f>(Table1[[#This Row],[2050_OCCUPANTS]]/Table1[[#This Row],[2020_OCCUPANTS]])-1</f>
        <v>0.94945794776800296</v>
      </c>
      <c r="AJ31" s="1">
        <f>(Table1[[#This Row],[2050_TOTAL_REPL_COST_USD]]/Table1[[#This Row],[2020_TOTAL_REPL_COST_USD]])-1</f>
        <v>1.0754408036778438</v>
      </c>
      <c r="AK31"/>
      <c r="AL31"/>
    </row>
    <row r="32" spans="1:38" x14ac:dyDescent="0.2">
      <c r="A32" t="s">
        <v>55</v>
      </c>
      <c r="B32" t="s">
        <v>65</v>
      </c>
      <c r="C32" t="s">
        <v>132</v>
      </c>
      <c r="D32" t="s">
        <v>184</v>
      </c>
      <c r="E32" s="2">
        <v>3293606</v>
      </c>
      <c r="F32" s="2">
        <v>3762950</v>
      </c>
      <c r="G32" s="2">
        <v>4306225</v>
      </c>
      <c r="H32" s="2">
        <v>4875020</v>
      </c>
      <c r="I32" s="2">
        <v>5484439</v>
      </c>
      <c r="J32" s="2">
        <v>6117228</v>
      </c>
      <c r="K32" s="2">
        <v>6756110</v>
      </c>
      <c r="L32" s="2">
        <v>3492416</v>
      </c>
      <c r="M32" s="2">
        <v>3991116</v>
      </c>
      <c r="N32" s="2">
        <v>4568418</v>
      </c>
      <c r="O32" s="2">
        <v>5173000</v>
      </c>
      <c r="P32" s="2">
        <v>5820870</v>
      </c>
      <c r="Q32" s="2">
        <v>6493841</v>
      </c>
      <c r="R32" s="2">
        <v>7173559</v>
      </c>
      <c r="S32" s="2">
        <v>20237820</v>
      </c>
      <c r="T32" s="2">
        <v>23328329</v>
      </c>
      <c r="U32" s="2">
        <v>26917315</v>
      </c>
      <c r="V32" s="2">
        <v>30705652</v>
      </c>
      <c r="W32" s="2">
        <v>34793098</v>
      </c>
      <c r="X32" s="2">
        <v>39079931</v>
      </c>
      <c r="Y32" s="2">
        <v>43466457</v>
      </c>
      <c r="Z32" s="2">
        <v>34131466502</v>
      </c>
      <c r="AA32" s="2">
        <v>39124746893</v>
      </c>
      <c r="AB32" s="2">
        <v>44911287191</v>
      </c>
      <c r="AC32" s="2">
        <v>50989488106</v>
      </c>
      <c r="AD32" s="2">
        <v>57519286741</v>
      </c>
      <c r="AE32" s="2">
        <v>64326319093</v>
      </c>
      <c r="AF32" s="2">
        <v>71235334950</v>
      </c>
      <c r="AG32" s="1">
        <f>(Table1[[#This Row],[2050_BUILDINGS]]/Table1[[#This Row],[2020_BUILDINGS]])-1</f>
        <v>1.0512805721145759</v>
      </c>
      <c r="AH32" s="1">
        <f>(Table1[[#This Row],[2050_DWELLINGS]]/Table1[[#This Row],[2020_DWELLINGS]])-1</f>
        <v>1.0540390949989922</v>
      </c>
      <c r="AI32" s="1">
        <f>(Table1[[#This Row],[2050_OCCUPANTS]]/Table1[[#This Row],[2020_OCCUPANTS]])-1</f>
        <v>1.147783555738711</v>
      </c>
      <c r="AJ32" s="1">
        <f>(Table1[[#This Row],[2050_TOTAL_REPL_COST_USD]]/Table1[[#This Row],[2020_TOTAL_REPL_COST_USD]])-1</f>
        <v>1.0870868512440222</v>
      </c>
      <c r="AK32"/>
      <c r="AL32"/>
    </row>
    <row r="33" spans="1:38" x14ac:dyDescent="0.2">
      <c r="A33" t="s">
        <v>44</v>
      </c>
      <c r="B33" t="s">
        <v>48</v>
      </c>
      <c r="C33" t="s">
        <v>133</v>
      </c>
      <c r="D33" t="s">
        <v>185</v>
      </c>
      <c r="E33" s="2">
        <v>6805254</v>
      </c>
      <c r="F33" s="2">
        <v>7831559</v>
      </c>
      <c r="G33" s="2">
        <v>8968265</v>
      </c>
      <c r="H33" s="2">
        <v>10193630</v>
      </c>
      <c r="I33" s="2">
        <v>11485911</v>
      </c>
      <c r="J33" s="2">
        <v>12845277</v>
      </c>
      <c r="K33" s="2">
        <v>14249935</v>
      </c>
      <c r="L33" s="2">
        <v>7162554</v>
      </c>
      <c r="M33" s="2">
        <v>8251277</v>
      </c>
      <c r="N33" s="2">
        <v>9459287</v>
      </c>
      <c r="O33" s="2">
        <v>10763946</v>
      </c>
      <c r="P33" s="2">
        <v>12142251</v>
      </c>
      <c r="Q33" s="2">
        <v>13594607</v>
      </c>
      <c r="R33" s="2">
        <v>15098218</v>
      </c>
      <c r="S33" s="2">
        <v>31216605</v>
      </c>
      <c r="T33" s="2">
        <v>35904077</v>
      </c>
      <c r="U33" s="2">
        <v>41090227</v>
      </c>
      <c r="V33" s="2">
        <v>46675304</v>
      </c>
      <c r="W33" s="2">
        <v>52559592</v>
      </c>
      <c r="X33" s="2">
        <v>58743064</v>
      </c>
      <c r="Y33" s="2">
        <v>65126032</v>
      </c>
      <c r="Z33" s="2">
        <v>118382239138</v>
      </c>
      <c r="AA33" s="2">
        <v>137553874237</v>
      </c>
      <c r="AB33" s="2">
        <v>159133779061</v>
      </c>
      <c r="AC33" s="2">
        <v>182771975603</v>
      </c>
      <c r="AD33" s="2">
        <v>208075295225</v>
      </c>
      <c r="AE33" s="2">
        <v>235082360309</v>
      </c>
      <c r="AF33" s="2">
        <v>263428380697</v>
      </c>
      <c r="AG33" s="1">
        <f>(Table1[[#This Row],[2050_BUILDINGS]]/Table1[[#This Row],[2020_BUILDINGS]])-1</f>
        <v>1.0939607838296705</v>
      </c>
      <c r="AH33" s="1">
        <f>(Table1[[#This Row],[2050_DWELLINGS]]/Table1[[#This Row],[2020_DWELLINGS]])-1</f>
        <v>1.1079377551638703</v>
      </c>
      <c r="AI33" s="1">
        <f>(Table1[[#This Row],[2050_OCCUPANTS]]/Table1[[#This Row],[2020_OCCUPANTS]])-1</f>
        <v>1.0862624875446896</v>
      </c>
      <c r="AJ33" s="1">
        <f>(Table1[[#This Row],[2050_TOTAL_REPL_COST_USD]]/Table1[[#This Row],[2020_TOTAL_REPL_COST_USD]])-1</f>
        <v>1.225235665545382</v>
      </c>
      <c r="AK33"/>
      <c r="AL33"/>
    </row>
    <row r="34" spans="1:38" x14ac:dyDescent="0.2">
      <c r="A34" t="s">
        <v>37</v>
      </c>
      <c r="B34" t="s">
        <v>42</v>
      </c>
      <c r="C34" t="s">
        <v>134</v>
      </c>
      <c r="D34" t="s">
        <v>186</v>
      </c>
      <c r="E34" s="2">
        <v>1142062</v>
      </c>
      <c r="F34" s="2">
        <v>1300519</v>
      </c>
      <c r="G34" s="2">
        <v>1469027</v>
      </c>
      <c r="H34" s="2">
        <v>1644936</v>
      </c>
      <c r="I34" s="2">
        <v>1830842</v>
      </c>
      <c r="J34" s="2">
        <v>2026724</v>
      </c>
      <c r="K34" s="2">
        <v>2225298</v>
      </c>
      <c r="L34" s="2">
        <v>1217942</v>
      </c>
      <c r="M34" s="2">
        <v>1388583</v>
      </c>
      <c r="N34" s="2">
        <v>1570137</v>
      </c>
      <c r="O34" s="2">
        <v>1759735</v>
      </c>
      <c r="P34" s="2">
        <v>1960131</v>
      </c>
      <c r="Q34" s="2">
        <v>2171387</v>
      </c>
      <c r="R34" s="2">
        <v>2385781</v>
      </c>
      <c r="S34" s="2">
        <v>4616400</v>
      </c>
      <c r="T34" s="2">
        <v>5251775</v>
      </c>
      <c r="U34" s="2">
        <v>5926881</v>
      </c>
      <c r="V34" s="2">
        <v>6631753</v>
      </c>
      <c r="W34" s="2">
        <v>7376310</v>
      </c>
      <c r="X34" s="2">
        <v>8160586</v>
      </c>
      <c r="Y34" s="2">
        <v>8954841</v>
      </c>
      <c r="Z34" s="2">
        <v>19834857826</v>
      </c>
      <c r="AA34" s="2">
        <v>22873991076</v>
      </c>
      <c r="AB34" s="2">
        <v>26127445708</v>
      </c>
      <c r="AC34" s="2">
        <v>29535047568</v>
      </c>
      <c r="AD34" s="2">
        <v>33129471626</v>
      </c>
      <c r="AE34" s="2">
        <v>36947628204</v>
      </c>
      <c r="AF34" s="2">
        <v>40854402183</v>
      </c>
      <c r="AG34" s="1">
        <f>(Table1[[#This Row],[2050_BUILDINGS]]/Table1[[#This Row],[2020_BUILDINGS]])-1</f>
        <v>0.94849141290052552</v>
      </c>
      <c r="AH34" s="1">
        <f>(Table1[[#This Row],[2050_DWELLINGS]]/Table1[[#This Row],[2020_DWELLINGS]])-1</f>
        <v>0.95886257309461365</v>
      </c>
      <c r="AI34" s="1">
        <f>(Table1[[#This Row],[2050_OCCUPANTS]]/Table1[[#This Row],[2020_OCCUPANTS]])-1</f>
        <v>0.93978879646477775</v>
      </c>
      <c r="AJ34" s="1">
        <f>(Table1[[#This Row],[2050_TOTAL_REPL_COST_USD]]/Table1[[#This Row],[2020_TOTAL_REPL_COST_USD]])-1</f>
        <v>1.0597275030349391</v>
      </c>
      <c r="AK34"/>
      <c r="AL34"/>
    </row>
    <row r="35" spans="1:38" x14ac:dyDescent="0.2">
      <c r="A35" t="s">
        <v>22</v>
      </c>
      <c r="B35" t="s">
        <v>29</v>
      </c>
      <c r="C35" t="s">
        <v>135</v>
      </c>
      <c r="D35" t="s">
        <v>187</v>
      </c>
      <c r="E35" s="2">
        <v>345463</v>
      </c>
      <c r="F35" s="2">
        <v>348121</v>
      </c>
      <c r="G35" s="2">
        <v>349070</v>
      </c>
      <c r="H35" s="2">
        <v>352176</v>
      </c>
      <c r="I35" s="2">
        <v>356019</v>
      </c>
      <c r="J35" s="2">
        <v>360589</v>
      </c>
      <c r="K35" s="2">
        <v>363679</v>
      </c>
      <c r="L35" s="2">
        <v>385699</v>
      </c>
      <c r="M35" s="2">
        <v>388770</v>
      </c>
      <c r="N35" s="2">
        <v>385923</v>
      </c>
      <c r="O35" s="2">
        <v>383125</v>
      </c>
      <c r="P35" s="2">
        <v>377484</v>
      </c>
      <c r="Q35" s="2">
        <v>371838</v>
      </c>
      <c r="R35" s="2">
        <v>363138</v>
      </c>
      <c r="S35" s="2">
        <v>1269951</v>
      </c>
      <c r="T35" s="2">
        <v>1279923</v>
      </c>
      <c r="U35" s="2">
        <v>1269927</v>
      </c>
      <c r="V35" s="2">
        <v>1259934</v>
      </c>
      <c r="W35" s="2">
        <v>1239930</v>
      </c>
      <c r="X35" s="2">
        <v>1219957</v>
      </c>
      <c r="Y35" s="2">
        <v>1189926</v>
      </c>
      <c r="Z35" s="2">
        <v>10308142746</v>
      </c>
      <c r="AA35" s="2">
        <v>10400477246</v>
      </c>
      <c r="AB35" s="2">
        <v>10457611288</v>
      </c>
      <c r="AC35" s="2">
        <v>10588035173</v>
      </c>
      <c r="AD35" s="2">
        <v>10747668020</v>
      </c>
      <c r="AE35" s="2">
        <v>10938328696</v>
      </c>
      <c r="AF35" s="2">
        <v>11066612716</v>
      </c>
      <c r="AG35" s="1">
        <f>(Table1[[#This Row],[2050_BUILDINGS]]/Table1[[#This Row],[2020_BUILDINGS]])-1</f>
        <v>5.2729235837122967E-2</v>
      </c>
      <c r="AH35" s="1">
        <f>(Table1[[#This Row],[2050_DWELLINGS]]/Table1[[#This Row],[2020_DWELLINGS]])-1</f>
        <v>-5.8493799569094063E-2</v>
      </c>
      <c r="AI35" s="1">
        <f>(Table1[[#This Row],[2050_OCCUPANTS]]/Table1[[#This Row],[2020_OCCUPANTS]])-1</f>
        <v>-6.3014242281788868E-2</v>
      </c>
      <c r="AJ35" s="1">
        <f>(Table1[[#This Row],[2050_TOTAL_REPL_COST_USD]]/Table1[[#This Row],[2020_TOTAL_REPL_COST_USD]])-1</f>
        <v>7.3579692160774535E-2</v>
      </c>
      <c r="AK35"/>
      <c r="AL35"/>
    </row>
    <row r="36" spans="1:38" x14ac:dyDescent="0.2">
      <c r="A36" t="s">
        <v>44</v>
      </c>
      <c r="B36" t="s">
        <v>49</v>
      </c>
      <c r="C36" t="s">
        <v>136</v>
      </c>
      <c r="D36" t="s">
        <v>188</v>
      </c>
      <c r="E36" s="2">
        <v>4114518</v>
      </c>
      <c r="F36" s="2">
        <v>4721171</v>
      </c>
      <c r="G36" s="2">
        <v>5351629</v>
      </c>
      <c r="H36" s="2">
        <v>6049324</v>
      </c>
      <c r="I36" s="2">
        <v>6771240</v>
      </c>
      <c r="J36" s="2">
        <v>7517491</v>
      </c>
      <c r="K36" s="2">
        <v>8266617</v>
      </c>
      <c r="L36" s="2">
        <v>4331131</v>
      </c>
      <c r="M36" s="2">
        <v>4971713</v>
      </c>
      <c r="N36" s="2">
        <v>5638622</v>
      </c>
      <c r="O36" s="2">
        <v>6377812</v>
      </c>
      <c r="P36" s="2">
        <v>7144040</v>
      </c>
      <c r="Q36" s="2">
        <v>7937428</v>
      </c>
      <c r="R36" s="2">
        <v>8735542</v>
      </c>
      <c r="S36" s="2">
        <v>19074275</v>
      </c>
      <c r="T36" s="2">
        <v>21870506</v>
      </c>
      <c r="U36" s="2">
        <v>24766599</v>
      </c>
      <c r="V36" s="2">
        <v>27962281</v>
      </c>
      <c r="W36" s="2">
        <v>31257846</v>
      </c>
      <c r="X36" s="2">
        <v>34653260</v>
      </c>
      <c r="Y36" s="2">
        <v>38048684</v>
      </c>
      <c r="Z36" s="2">
        <v>68642950653</v>
      </c>
      <c r="AA36" s="2">
        <v>79028929555</v>
      </c>
      <c r="AB36" s="2">
        <v>89981851513</v>
      </c>
      <c r="AC36" s="2">
        <v>102253444082</v>
      </c>
      <c r="AD36" s="2">
        <v>115136048474</v>
      </c>
      <c r="AE36" s="2">
        <v>128632714033</v>
      </c>
      <c r="AF36" s="2">
        <v>142398316947</v>
      </c>
      <c r="AG36" s="1">
        <f>(Table1[[#This Row],[2050_BUILDINGS]]/Table1[[#This Row],[2020_BUILDINGS]])-1</f>
        <v>1.0091337551567401</v>
      </c>
      <c r="AH36" s="1">
        <f>(Table1[[#This Row],[2050_DWELLINGS]]/Table1[[#This Row],[2020_DWELLINGS]])-1</f>
        <v>1.0169193681742712</v>
      </c>
      <c r="AI36" s="1">
        <f>(Table1[[#This Row],[2050_OCCUPANTS]]/Table1[[#This Row],[2020_OCCUPANTS]])-1</f>
        <v>0.99476436194822604</v>
      </c>
      <c r="AJ36" s="1">
        <f>(Table1[[#This Row],[2050_TOTAL_REPL_COST_USD]]/Table1[[#This Row],[2020_TOTAL_REPL_COST_USD]])-1</f>
        <v>1.0744783782218805</v>
      </c>
      <c r="AK36"/>
      <c r="AL36"/>
    </row>
    <row r="37" spans="1:38" x14ac:dyDescent="0.2">
      <c r="A37" t="s">
        <v>44</v>
      </c>
      <c r="B37" t="s">
        <v>50</v>
      </c>
      <c r="C37" t="s">
        <v>137</v>
      </c>
      <c r="D37" t="s">
        <v>189</v>
      </c>
      <c r="E37" s="2">
        <v>609587</v>
      </c>
      <c r="F37" s="2">
        <v>668238</v>
      </c>
      <c r="G37" s="2">
        <v>729114</v>
      </c>
      <c r="H37" s="2">
        <v>789307</v>
      </c>
      <c r="I37" s="2">
        <v>850793</v>
      </c>
      <c r="J37" s="2">
        <v>909640</v>
      </c>
      <c r="K37" s="2">
        <v>970281</v>
      </c>
      <c r="L37" s="2">
        <v>667057</v>
      </c>
      <c r="M37" s="2">
        <v>729270</v>
      </c>
      <c r="N37" s="2">
        <v>794170</v>
      </c>
      <c r="O37" s="2">
        <v>859057</v>
      </c>
      <c r="P37" s="2">
        <v>926551</v>
      </c>
      <c r="Q37" s="2">
        <v>991361</v>
      </c>
      <c r="R37" s="2">
        <v>1056280</v>
      </c>
      <c r="S37" s="2">
        <v>2540151</v>
      </c>
      <c r="T37" s="2">
        <v>2770146</v>
      </c>
      <c r="U37" s="2">
        <v>3010178</v>
      </c>
      <c r="V37" s="2">
        <v>3250153</v>
      </c>
      <c r="W37" s="2">
        <v>3500209</v>
      </c>
      <c r="X37" s="2">
        <v>3740214</v>
      </c>
      <c r="Y37" s="2">
        <v>3980209</v>
      </c>
      <c r="Z37" s="2">
        <v>15587382378</v>
      </c>
      <c r="AA37" s="2">
        <v>17415840115</v>
      </c>
      <c r="AB37" s="2">
        <v>19315301740</v>
      </c>
      <c r="AC37" s="2">
        <v>21192290976</v>
      </c>
      <c r="AD37" s="2">
        <v>23110125662</v>
      </c>
      <c r="AE37" s="2">
        <v>24945976607</v>
      </c>
      <c r="AF37" s="2">
        <v>26837020225</v>
      </c>
      <c r="AG37" s="1">
        <f>(Table1[[#This Row],[2050_BUILDINGS]]/Table1[[#This Row],[2020_BUILDINGS]])-1</f>
        <v>0.59170225086821082</v>
      </c>
      <c r="AH37" s="1">
        <f>(Table1[[#This Row],[2050_DWELLINGS]]/Table1[[#This Row],[2020_DWELLINGS]])-1</f>
        <v>0.58349286492758501</v>
      </c>
      <c r="AI37" s="1">
        <f>(Table1[[#This Row],[2050_OCCUPANTS]]/Table1[[#This Row],[2020_OCCUPANTS]])-1</f>
        <v>0.56691826588261884</v>
      </c>
      <c r="AJ37" s="1">
        <f>(Table1[[#This Row],[2050_TOTAL_REPL_COST_USD]]/Table1[[#This Row],[2020_TOTAL_REPL_COST_USD]])-1</f>
        <v>0.72171436962229896</v>
      </c>
      <c r="AK37"/>
      <c r="AL37"/>
    </row>
    <row r="38" spans="1:38" x14ac:dyDescent="0.2">
      <c r="A38" t="s">
        <v>55</v>
      </c>
      <c r="B38" t="s">
        <v>66</v>
      </c>
      <c r="C38" t="s">
        <v>138</v>
      </c>
      <c r="D38" t="s">
        <v>96</v>
      </c>
      <c r="E38" s="2">
        <v>3980345</v>
      </c>
      <c r="F38" s="2">
        <v>4787639</v>
      </c>
      <c r="G38" s="2">
        <v>5728070</v>
      </c>
      <c r="H38" s="2">
        <v>6818771</v>
      </c>
      <c r="I38" s="2">
        <v>8027869</v>
      </c>
      <c r="J38" s="2">
        <v>9372025</v>
      </c>
      <c r="K38" s="2">
        <v>10834715</v>
      </c>
      <c r="L38" s="2">
        <v>4158295</v>
      </c>
      <c r="M38" s="2">
        <v>5002610</v>
      </c>
      <c r="N38" s="2">
        <v>5987034</v>
      </c>
      <c r="O38" s="2">
        <v>7129966</v>
      </c>
      <c r="P38" s="2">
        <v>8398835</v>
      </c>
      <c r="Q38" s="2">
        <v>9811086</v>
      </c>
      <c r="R38" s="2">
        <v>11349491</v>
      </c>
      <c r="S38" s="2">
        <v>24204639</v>
      </c>
      <c r="T38" s="2">
        <v>29105583</v>
      </c>
      <c r="U38" s="2">
        <v>34806691</v>
      </c>
      <c r="V38" s="2">
        <v>41407959</v>
      </c>
      <c r="W38" s="2">
        <v>48709350</v>
      </c>
      <c r="X38" s="2">
        <v>56810900</v>
      </c>
      <c r="Y38" s="2">
        <v>65612600</v>
      </c>
      <c r="Z38" s="2">
        <v>58423568249</v>
      </c>
      <c r="AA38" s="2">
        <v>70402972301</v>
      </c>
      <c r="AB38" s="2">
        <v>84484426248</v>
      </c>
      <c r="AC38" s="2">
        <v>100986972439</v>
      </c>
      <c r="AD38" s="2">
        <v>119546136132</v>
      </c>
      <c r="AE38" s="2">
        <v>140416660325</v>
      </c>
      <c r="AF38" s="2">
        <v>163353585306</v>
      </c>
      <c r="AG38" s="1">
        <f>(Table1[[#This Row],[2050_BUILDINGS]]/Table1[[#This Row],[2020_BUILDINGS]])-1</f>
        <v>1.7220542440416597</v>
      </c>
      <c r="AH38" s="1">
        <f>(Table1[[#This Row],[2050_DWELLINGS]]/Table1[[#This Row],[2020_DWELLINGS]])-1</f>
        <v>1.7293616734743447</v>
      </c>
      <c r="AI38" s="1">
        <f>(Table1[[#This Row],[2050_OCCUPANTS]]/Table1[[#This Row],[2020_OCCUPANTS]])-1</f>
        <v>1.7107448287082487</v>
      </c>
      <c r="AJ38" s="1">
        <f>(Table1[[#This Row],[2050_TOTAL_REPL_COST_USD]]/Table1[[#This Row],[2020_TOTAL_REPL_COST_USD]])-1</f>
        <v>1.7960220541441512</v>
      </c>
      <c r="AK38"/>
      <c r="AL38"/>
    </row>
    <row r="39" spans="1:38" x14ac:dyDescent="0.2">
      <c r="A39" t="s">
        <v>55</v>
      </c>
      <c r="B39" t="s">
        <v>67</v>
      </c>
      <c r="C39" t="s">
        <v>139</v>
      </c>
      <c r="D39" t="s">
        <v>190</v>
      </c>
      <c r="E39" s="2">
        <v>43821822</v>
      </c>
      <c r="F39" s="2">
        <v>49781875</v>
      </c>
      <c r="G39" s="2">
        <v>56409710</v>
      </c>
      <c r="H39" s="2">
        <v>63489457</v>
      </c>
      <c r="I39" s="2">
        <v>71023770</v>
      </c>
      <c r="J39" s="2">
        <v>79018157</v>
      </c>
      <c r="K39" s="2">
        <v>87056490</v>
      </c>
      <c r="L39" s="2">
        <v>46270736</v>
      </c>
      <c r="M39" s="2">
        <v>52610788</v>
      </c>
      <c r="N39" s="2">
        <v>59662642</v>
      </c>
      <c r="O39" s="2">
        <v>67197229</v>
      </c>
      <c r="P39" s="2">
        <v>75218201</v>
      </c>
      <c r="Q39" s="2">
        <v>83732475</v>
      </c>
      <c r="R39" s="2">
        <v>92302766</v>
      </c>
      <c r="S39" s="2">
        <v>205998970</v>
      </c>
      <c r="T39" s="2">
        <v>232998797</v>
      </c>
      <c r="U39" s="2">
        <v>262998667</v>
      </c>
      <c r="V39" s="2">
        <v>294998493</v>
      </c>
      <c r="W39" s="2">
        <v>328998351</v>
      </c>
      <c r="X39" s="2">
        <v>364998162</v>
      </c>
      <c r="Y39" s="2">
        <v>400997971</v>
      </c>
      <c r="Z39" s="2">
        <v>1128943922311</v>
      </c>
      <c r="AA39" s="2">
        <v>1292268178570</v>
      </c>
      <c r="AB39" s="2">
        <v>1474163139779</v>
      </c>
      <c r="AC39" s="2">
        <v>1668877937895</v>
      </c>
      <c r="AD39" s="2">
        <v>1876629365933</v>
      </c>
      <c r="AE39" s="2">
        <v>2097800713766</v>
      </c>
      <c r="AF39" s="2">
        <v>2322093880125</v>
      </c>
      <c r="AG39" s="1">
        <f>(Table1[[#This Row],[2050_BUILDINGS]]/Table1[[#This Row],[2020_BUILDINGS]])-1</f>
        <v>0.98660133300710307</v>
      </c>
      <c r="AH39" s="1">
        <f>(Table1[[#This Row],[2050_DWELLINGS]]/Table1[[#This Row],[2020_DWELLINGS]])-1</f>
        <v>0.99484110216012134</v>
      </c>
      <c r="AI39" s="1">
        <f>(Table1[[#This Row],[2050_OCCUPANTS]]/Table1[[#This Row],[2020_OCCUPANTS]])-1</f>
        <v>0.94660182524213599</v>
      </c>
      <c r="AJ39" s="1">
        <f>(Table1[[#This Row],[2050_TOTAL_REPL_COST_USD]]/Table1[[#This Row],[2020_TOTAL_REPL_COST_USD]])-1</f>
        <v>1.0568726526040084</v>
      </c>
      <c r="AK39"/>
      <c r="AL39"/>
    </row>
    <row r="40" spans="1:38" x14ac:dyDescent="0.2">
      <c r="A40" t="s">
        <v>22</v>
      </c>
      <c r="B40" t="s">
        <v>30</v>
      </c>
      <c r="C40" t="s">
        <v>140</v>
      </c>
      <c r="D40" t="s">
        <v>191</v>
      </c>
      <c r="E40" s="2">
        <v>3176668</v>
      </c>
      <c r="F40" s="2">
        <v>3565431</v>
      </c>
      <c r="G40" s="2">
        <v>3952621</v>
      </c>
      <c r="H40" s="2">
        <v>4361711</v>
      </c>
      <c r="I40" s="2">
        <v>4768034</v>
      </c>
      <c r="J40" s="2">
        <v>5195829</v>
      </c>
      <c r="K40" s="2">
        <v>5573093</v>
      </c>
      <c r="L40" s="2">
        <v>3310613</v>
      </c>
      <c r="M40" s="2">
        <v>3716311</v>
      </c>
      <c r="N40" s="2">
        <v>4120749</v>
      </c>
      <c r="O40" s="2">
        <v>4548673</v>
      </c>
      <c r="P40" s="2">
        <v>4974393</v>
      </c>
      <c r="Q40" s="2">
        <v>5423218</v>
      </c>
      <c r="R40" s="2">
        <v>5819796</v>
      </c>
      <c r="S40" s="2">
        <v>12941609</v>
      </c>
      <c r="T40" s="2">
        <v>14534425</v>
      </c>
      <c r="U40" s="2">
        <v>16127239</v>
      </c>
      <c r="V40" s="2">
        <v>17819600</v>
      </c>
      <c r="W40" s="2">
        <v>19511977</v>
      </c>
      <c r="X40" s="2">
        <v>21303882</v>
      </c>
      <c r="Y40" s="2">
        <v>22896700</v>
      </c>
      <c r="Z40" s="2">
        <v>55533709497</v>
      </c>
      <c r="AA40" s="2">
        <v>62426633993</v>
      </c>
      <c r="AB40" s="2">
        <v>69360878067</v>
      </c>
      <c r="AC40" s="2">
        <v>76789625488</v>
      </c>
      <c r="AD40" s="2">
        <v>84290152496</v>
      </c>
      <c r="AE40" s="2">
        <v>92295601035</v>
      </c>
      <c r="AF40" s="2">
        <v>99490653128</v>
      </c>
      <c r="AG40" s="1">
        <f>(Table1[[#This Row],[2050_BUILDINGS]]/Table1[[#This Row],[2020_BUILDINGS]])-1</f>
        <v>0.75438320907315459</v>
      </c>
      <c r="AH40" s="1">
        <f>(Table1[[#This Row],[2050_DWELLINGS]]/Table1[[#This Row],[2020_DWELLINGS]])-1</f>
        <v>0.75792096509015106</v>
      </c>
      <c r="AI40" s="1">
        <f>(Table1[[#This Row],[2050_OCCUPANTS]]/Table1[[#This Row],[2020_OCCUPANTS]])-1</f>
        <v>0.76923132200949662</v>
      </c>
      <c r="AJ40" s="1">
        <f>(Table1[[#This Row],[2050_TOTAL_REPL_COST_USD]]/Table1[[#This Row],[2020_TOTAL_REPL_COST_USD]])-1</f>
        <v>0.79153624040502124</v>
      </c>
      <c r="AK40"/>
      <c r="AL40"/>
    </row>
    <row r="41" spans="1:38" x14ac:dyDescent="0.2">
      <c r="A41" t="s">
        <v>22</v>
      </c>
      <c r="B41" t="s">
        <v>31</v>
      </c>
      <c r="C41" t="s">
        <v>141</v>
      </c>
      <c r="D41" t="s">
        <v>192</v>
      </c>
      <c r="E41" s="2">
        <v>7404887</v>
      </c>
      <c r="F41" s="2">
        <v>8356705</v>
      </c>
      <c r="G41" s="2">
        <v>9362259</v>
      </c>
      <c r="H41" s="2">
        <v>10422150</v>
      </c>
      <c r="I41" s="2">
        <v>11518513</v>
      </c>
      <c r="J41" s="2">
        <v>12651427</v>
      </c>
      <c r="K41" s="2">
        <v>13803689</v>
      </c>
      <c r="L41" s="2">
        <v>7795295</v>
      </c>
      <c r="M41" s="2">
        <v>8801312</v>
      </c>
      <c r="N41" s="2">
        <v>9866234</v>
      </c>
      <c r="O41" s="2">
        <v>10991358</v>
      </c>
      <c r="P41" s="2">
        <v>12156872</v>
      </c>
      <c r="Q41" s="2">
        <v>13363071</v>
      </c>
      <c r="R41" s="2">
        <v>14591525</v>
      </c>
      <c r="S41" s="2">
        <v>43708094</v>
      </c>
      <c r="T41" s="2">
        <v>49296347</v>
      </c>
      <c r="U41" s="2">
        <v>55183967</v>
      </c>
      <c r="V41" s="2">
        <v>61370963</v>
      </c>
      <c r="W41" s="2">
        <v>67757526</v>
      </c>
      <c r="X41" s="2">
        <v>74343674</v>
      </c>
      <c r="Y41" s="2">
        <v>81029645</v>
      </c>
      <c r="Z41" s="2">
        <v>118613607675</v>
      </c>
      <c r="AA41" s="2">
        <v>134520873972</v>
      </c>
      <c r="AB41" s="2">
        <v>151680135263</v>
      </c>
      <c r="AC41" s="2">
        <v>170193141661</v>
      </c>
      <c r="AD41" s="2">
        <v>189622111313</v>
      </c>
      <c r="AE41" s="2">
        <v>209997403246</v>
      </c>
      <c r="AF41" s="2">
        <v>231001564764</v>
      </c>
      <c r="AG41" s="1">
        <f>(Table1[[#This Row],[2050_BUILDINGS]]/Table1[[#This Row],[2020_BUILDINGS]])-1</f>
        <v>0.86413229533414881</v>
      </c>
      <c r="AH41" s="1">
        <f>(Table1[[#This Row],[2050_DWELLINGS]]/Table1[[#This Row],[2020_DWELLINGS]])-1</f>
        <v>0.87183743527345658</v>
      </c>
      <c r="AI41" s="1">
        <f>(Table1[[#This Row],[2050_OCCUPANTS]]/Table1[[#This Row],[2020_OCCUPANTS]])-1</f>
        <v>0.85388191486913145</v>
      </c>
      <c r="AJ41" s="1">
        <f>(Table1[[#This Row],[2050_TOTAL_REPL_COST_USD]]/Table1[[#This Row],[2020_TOTAL_REPL_COST_USD]])-1</f>
        <v>0.94751318412759011</v>
      </c>
      <c r="AK41"/>
      <c r="AL41"/>
    </row>
    <row r="42" spans="1:38" x14ac:dyDescent="0.2">
      <c r="A42" t="s">
        <v>55</v>
      </c>
      <c r="B42" t="s">
        <v>68</v>
      </c>
      <c r="C42" t="s">
        <v>142</v>
      </c>
      <c r="D42" t="s">
        <v>193</v>
      </c>
      <c r="E42" s="2">
        <v>1858889</v>
      </c>
      <c r="F42" s="2">
        <v>2125916</v>
      </c>
      <c r="G42" s="2">
        <v>2403926</v>
      </c>
      <c r="H42" s="2">
        <v>2693015</v>
      </c>
      <c r="I42" s="2">
        <v>3015386</v>
      </c>
      <c r="J42" s="2">
        <v>3348859</v>
      </c>
      <c r="K42" s="2">
        <v>3693364</v>
      </c>
      <c r="L42" s="2">
        <v>2030138</v>
      </c>
      <c r="M42" s="2">
        <v>2325219</v>
      </c>
      <c r="N42" s="2">
        <v>2633438</v>
      </c>
      <c r="O42" s="2">
        <v>2955092</v>
      </c>
      <c r="P42" s="2">
        <v>3314574</v>
      </c>
      <c r="Q42" s="2">
        <v>3687389</v>
      </c>
      <c r="R42" s="2">
        <v>4073554</v>
      </c>
      <c r="S42" s="2">
        <v>16703680</v>
      </c>
      <c r="T42" s="2">
        <v>19104197</v>
      </c>
      <c r="U42" s="2">
        <v>21604777</v>
      </c>
      <c r="V42" s="2">
        <v>24205334</v>
      </c>
      <c r="W42" s="2">
        <v>27105963</v>
      </c>
      <c r="X42" s="2">
        <v>30106636</v>
      </c>
      <c r="Y42" s="2">
        <v>33207330</v>
      </c>
      <c r="Z42" s="2">
        <v>63381433057</v>
      </c>
      <c r="AA42" s="2">
        <v>73249395166</v>
      </c>
      <c r="AB42" s="2">
        <v>83729989513</v>
      </c>
      <c r="AC42" s="2">
        <v>94886023323</v>
      </c>
      <c r="AD42" s="2">
        <v>107506289857</v>
      </c>
      <c r="AE42" s="2">
        <v>120747456869</v>
      </c>
      <c r="AF42" s="2">
        <v>134661360342</v>
      </c>
      <c r="AG42" s="1">
        <f>(Table1[[#This Row],[2050_BUILDINGS]]/Table1[[#This Row],[2020_BUILDINGS]])-1</f>
        <v>0.9868663486630993</v>
      </c>
      <c r="AH42" s="1">
        <f>(Table1[[#This Row],[2050_DWELLINGS]]/Table1[[#This Row],[2020_DWELLINGS]])-1</f>
        <v>1.0065404420783217</v>
      </c>
      <c r="AI42" s="1">
        <f>(Table1[[#This Row],[2050_OCCUPANTS]]/Table1[[#This Row],[2020_OCCUPANTS]])-1</f>
        <v>0.98802479453629388</v>
      </c>
      <c r="AJ42" s="1">
        <f>(Table1[[#This Row],[2050_TOTAL_REPL_COST_USD]]/Table1[[#This Row],[2020_TOTAL_REPL_COST_USD]])-1</f>
        <v>1.1246184228888727</v>
      </c>
      <c r="AK42"/>
      <c r="AL42"/>
    </row>
    <row r="43" spans="1:38" x14ac:dyDescent="0.2">
      <c r="A43" t="s">
        <v>55</v>
      </c>
      <c r="B43" t="s">
        <v>69</v>
      </c>
      <c r="C43" t="s">
        <v>143</v>
      </c>
      <c r="D43" t="s">
        <v>194</v>
      </c>
      <c r="E43" s="2">
        <v>1355118</v>
      </c>
      <c r="F43" s="2">
        <v>1494996</v>
      </c>
      <c r="G43" s="2">
        <v>1636291</v>
      </c>
      <c r="H43" s="2">
        <v>1778904</v>
      </c>
      <c r="I43" s="2">
        <v>1912712</v>
      </c>
      <c r="J43" s="2">
        <v>2063196</v>
      </c>
      <c r="K43" s="2">
        <v>2179593</v>
      </c>
      <c r="L43" s="2">
        <v>1433456</v>
      </c>
      <c r="M43" s="2">
        <v>1582417</v>
      </c>
      <c r="N43" s="2">
        <v>1733115</v>
      </c>
      <c r="O43" s="2">
        <v>1885566</v>
      </c>
      <c r="P43" s="2">
        <v>2028993</v>
      </c>
      <c r="Q43" s="2">
        <v>2190362</v>
      </c>
      <c r="R43" s="2">
        <v>2315764</v>
      </c>
      <c r="S43" s="2">
        <v>7944466</v>
      </c>
      <c r="T43" s="2">
        <v>8770780</v>
      </c>
      <c r="U43" s="2">
        <v>9607034</v>
      </c>
      <c r="V43" s="2">
        <v>10453241</v>
      </c>
      <c r="W43" s="2">
        <v>11249678</v>
      </c>
      <c r="X43" s="2">
        <v>12145671</v>
      </c>
      <c r="Y43" s="2">
        <v>12842563</v>
      </c>
      <c r="Z43" s="2">
        <v>23058045358</v>
      </c>
      <c r="AA43" s="2">
        <v>25583605249</v>
      </c>
      <c r="AB43" s="2">
        <v>28168143078</v>
      </c>
      <c r="AC43" s="2">
        <v>30826270007</v>
      </c>
      <c r="AD43" s="2">
        <v>33379024397</v>
      </c>
      <c r="AE43" s="2">
        <v>36257871650</v>
      </c>
      <c r="AF43" s="2">
        <v>38571224718</v>
      </c>
      <c r="AG43" s="1">
        <f>(Table1[[#This Row],[2050_BUILDINGS]]/Table1[[#This Row],[2020_BUILDINGS]])-1</f>
        <v>0.60841565088796701</v>
      </c>
      <c r="AH43" s="1">
        <f>(Table1[[#This Row],[2050_DWELLINGS]]/Table1[[#This Row],[2020_DWELLINGS]])-1</f>
        <v>0.61551104463618</v>
      </c>
      <c r="AI43" s="1">
        <f>(Table1[[#This Row],[2050_OCCUPANTS]]/Table1[[#This Row],[2020_OCCUPANTS]])-1</f>
        <v>0.61654200546644677</v>
      </c>
      <c r="AJ43" s="1">
        <f>(Table1[[#This Row],[2050_TOTAL_REPL_COST_USD]]/Table1[[#This Row],[2020_TOTAL_REPL_COST_USD]])-1</f>
        <v>0.67278813616426913</v>
      </c>
      <c r="AK43"/>
      <c r="AL43"/>
    </row>
    <row r="44" spans="1:38" x14ac:dyDescent="0.2">
      <c r="A44" t="s">
        <v>22</v>
      </c>
      <c r="B44" t="s">
        <v>32</v>
      </c>
      <c r="C44" t="s">
        <v>144</v>
      </c>
      <c r="D44" t="s">
        <v>195</v>
      </c>
      <c r="E44" s="2">
        <v>2641447</v>
      </c>
      <c r="F44" s="2">
        <v>3058033</v>
      </c>
      <c r="G44" s="2">
        <v>3524842</v>
      </c>
      <c r="H44" s="2">
        <v>4042033</v>
      </c>
      <c r="I44" s="2">
        <v>4592871</v>
      </c>
      <c r="J44" s="2">
        <v>5177434</v>
      </c>
      <c r="K44" s="2">
        <v>5812311</v>
      </c>
      <c r="L44" s="2">
        <v>2733336</v>
      </c>
      <c r="M44" s="2">
        <v>3168606</v>
      </c>
      <c r="N44" s="2">
        <v>3657116</v>
      </c>
      <c r="O44" s="2">
        <v>4199373</v>
      </c>
      <c r="P44" s="2">
        <v>4777664</v>
      </c>
      <c r="Q44" s="2">
        <v>5392445</v>
      </c>
      <c r="R44" s="2">
        <v>6061106</v>
      </c>
      <c r="S44" s="2">
        <v>15864247</v>
      </c>
      <c r="T44" s="2">
        <v>18358634</v>
      </c>
      <c r="U44" s="2">
        <v>21152335</v>
      </c>
      <c r="V44" s="2">
        <v>24245364</v>
      </c>
      <c r="W44" s="2">
        <v>27537914</v>
      </c>
      <c r="X44" s="2">
        <v>31030071</v>
      </c>
      <c r="Y44" s="2">
        <v>34821521</v>
      </c>
      <c r="Z44" s="2">
        <v>34046126661</v>
      </c>
      <c r="AA44" s="2">
        <v>40191914369</v>
      </c>
      <c r="AB44" s="2">
        <v>47221314945</v>
      </c>
      <c r="AC44" s="2">
        <v>55207990645</v>
      </c>
      <c r="AD44" s="2">
        <v>63854675568</v>
      </c>
      <c r="AE44" s="2">
        <v>73247237258</v>
      </c>
      <c r="AF44" s="2">
        <v>83600233116</v>
      </c>
      <c r="AG44" s="1">
        <f>(Table1[[#This Row],[2050_BUILDINGS]]/Table1[[#This Row],[2020_BUILDINGS]])-1</f>
        <v>1.2004268872326418</v>
      </c>
      <c r="AH44" s="1">
        <f>(Table1[[#This Row],[2050_DWELLINGS]]/Table1[[#This Row],[2020_DWELLINGS]])-1</f>
        <v>1.2174756414871792</v>
      </c>
      <c r="AI44" s="1">
        <f>(Table1[[#This Row],[2050_OCCUPANTS]]/Table1[[#This Row],[2020_OCCUPANTS]])-1</f>
        <v>1.1949684091529842</v>
      </c>
      <c r="AJ44" s="1">
        <f>(Table1[[#This Row],[2050_TOTAL_REPL_COST_USD]]/Table1[[#This Row],[2020_TOTAL_REPL_COST_USD]])-1</f>
        <v>1.4554990924052591</v>
      </c>
      <c r="AK44"/>
      <c r="AL44"/>
    </row>
    <row r="45" spans="1:38" x14ac:dyDescent="0.2">
      <c r="A45" t="s">
        <v>22</v>
      </c>
      <c r="B45" t="s">
        <v>33</v>
      </c>
      <c r="C45" t="s">
        <v>145</v>
      </c>
      <c r="D45" t="s">
        <v>196</v>
      </c>
      <c r="E45" s="2">
        <v>1857505</v>
      </c>
      <c r="F45" s="2">
        <v>2074301</v>
      </c>
      <c r="G45" s="2">
        <v>2291600</v>
      </c>
      <c r="H45" s="2">
        <v>2542874</v>
      </c>
      <c r="I45" s="2">
        <v>2811430</v>
      </c>
      <c r="J45" s="2">
        <v>3063973</v>
      </c>
      <c r="K45" s="2">
        <v>3333885</v>
      </c>
      <c r="L45" s="2">
        <v>1943368</v>
      </c>
      <c r="M45" s="2">
        <v>2171091</v>
      </c>
      <c r="N45" s="2">
        <v>2399819</v>
      </c>
      <c r="O45" s="2">
        <v>2664722</v>
      </c>
      <c r="P45" s="2">
        <v>2948198</v>
      </c>
      <c r="Q45" s="2">
        <v>3215440</v>
      </c>
      <c r="R45" s="2">
        <v>3501404</v>
      </c>
      <c r="S45" s="2">
        <v>11179624</v>
      </c>
      <c r="T45" s="2">
        <v>12477270</v>
      </c>
      <c r="U45" s="2">
        <v>13774908</v>
      </c>
      <c r="V45" s="2">
        <v>15272191</v>
      </c>
      <c r="W45" s="2">
        <v>16869286</v>
      </c>
      <c r="X45" s="2">
        <v>18366547</v>
      </c>
      <c r="Y45" s="2">
        <v>19963626</v>
      </c>
      <c r="Z45" s="2">
        <v>27404510389</v>
      </c>
      <c r="AA45" s="2">
        <v>30742080564</v>
      </c>
      <c r="AB45" s="2">
        <v>34163120245</v>
      </c>
      <c r="AC45" s="2">
        <v>38181107272</v>
      </c>
      <c r="AD45" s="2">
        <v>42535284178</v>
      </c>
      <c r="AE45" s="2">
        <v>46731196850</v>
      </c>
      <c r="AF45" s="2">
        <v>51266691139</v>
      </c>
      <c r="AG45" s="1">
        <f>(Table1[[#This Row],[2050_BUILDINGS]]/Table1[[#This Row],[2020_BUILDINGS]])-1</f>
        <v>0.79481885647683326</v>
      </c>
      <c r="AH45" s="1">
        <f>(Table1[[#This Row],[2050_DWELLINGS]]/Table1[[#This Row],[2020_DWELLINGS]])-1</f>
        <v>0.8017194890519963</v>
      </c>
      <c r="AI45" s="1">
        <f>(Table1[[#This Row],[2050_OCCUPANTS]]/Table1[[#This Row],[2020_OCCUPANTS]])-1</f>
        <v>0.78571533353894552</v>
      </c>
      <c r="AJ45" s="1">
        <f>(Table1[[#This Row],[2050_TOTAL_REPL_COST_USD]]/Table1[[#This Row],[2020_TOTAL_REPL_COST_USD]])-1</f>
        <v>0.87073917436518511</v>
      </c>
      <c r="AK45"/>
      <c r="AL45"/>
    </row>
    <row r="46" spans="1:38" x14ac:dyDescent="0.2">
      <c r="A46" t="s">
        <v>12</v>
      </c>
      <c r="B46" t="s">
        <v>20</v>
      </c>
      <c r="C46" t="s">
        <v>146</v>
      </c>
      <c r="D46" t="s">
        <v>197</v>
      </c>
      <c r="E46" s="2">
        <v>52505</v>
      </c>
      <c r="F46" s="2">
        <v>58449</v>
      </c>
      <c r="G46" s="2">
        <v>64815</v>
      </c>
      <c r="H46" s="2">
        <v>71632</v>
      </c>
      <c r="I46" s="2">
        <v>78729</v>
      </c>
      <c r="J46" s="2">
        <v>86460</v>
      </c>
      <c r="K46" s="2">
        <v>94356</v>
      </c>
      <c r="L46" s="2">
        <v>55554</v>
      </c>
      <c r="M46" s="2">
        <v>61400</v>
      </c>
      <c r="N46" s="2">
        <v>67998</v>
      </c>
      <c r="O46" s="2">
        <v>75361</v>
      </c>
      <c r="P46" s="2">
        <v>83251</v>
      </c>
      <c r="Q46" s="2">
        <v>91620</v>
      </c>
      <c r="R46" s="2">
        <v>100000</v>
      </c>
      <c r="S46" s="2">
        <v>214818</v>
      </c>
      <c r="T46" s="2">
        <v>237378</v>
      </c>
      <c r="U46" s="2">
        <v>262877</v>
      </c>
      <c r="V46" s="2">
        <v>291322</v>
      </c>
      <c r="W46" s="2">
        <v>321735</v>
      </c>
      <c r="X46" s="2">
        <v>354097</v>
      </c>
      <c r="Y46" s="2">
        <v>386464</v>
      </c>
      <c r="Z46" s="2">
        <v>998008688</v>
      </c>
      <c r="AA46" s="2">
        <v>1114634044</v>
      </c>
      <c r="AB46" s="2">
        <v>1239479849</v>
      </c>
      <c r="AC46" s="2">
        <v>1373418847</v>
      </c>
      <c r="AD46" s="2">
        <v>1512406477</v>
      </c>
      <c r="AE46" s="2">
        <v>1663765098</v>
      </c>
      <c r="AF46" s="2">
        <v>1818138642</v>
      </c>
      <c r="AG46" s="1">
        <f>(Table1[[#This Row],[2050_BUILDINGS]]/Table1[[#This Row],[2020_BUILDINGS]])-1</f>
        <v>0.79708599181030371</v>
      </c>
      <c r="AH46" s="1">
        <f>(Table1[[#This Row],[2050_DWELLINGS]]/Table1[[#This Row],[2020_DWELLINGS]])-1</f>
        <v>0.80005040141123951</v>
      </c>
      <c r="AI46" s="1">
        <f>(Table1[[#This Row],[2050_OCCUPANTS]]/Table1[[#This Row],[2020_OCCUPANTS]])-1</f>
        <v>0.79902987645355594</v>
      </c>
      <c r="AJ46" s="1">
        <f>(Table1[[#This Row],[2050_TOTAL_REPL_COST_USD]]/Table1[[#This Row],[2020_TOTAL_REPL_COST_USD]])-1</f>
        <v>0.82176634718835229</v>
      </c>
      <c r="AK46"/>
      <c r="AL46"/>
    </row>
    <row r="47" spans="1:38" x14ac:dyDescent="0.2">
      <c r="A47" t="s">
        <v>44</v>
      </c>
      <c r="B47" t="s">
        <v>51</v>
      </c>
      <c r="C47" t="s">
        <v>147</v>
      </c>
      <c r="D47" t="s">
        <v>198</v>
      </c>
      <c r="E47" s="2">
        <v>283074</v>
      </c>
      <c r="F47" s="2">
        <v>297797</v>
      </c>
      <c r="G47" s="2">
        <v>317417</v>
      </c>
      <c r="H47" s="2">
        <v>341983</v>
      </c>
      <c r="I47" s="2">
        <v>368999</v>
      </c>
      <c r="J47" s="2">
        <v>393632</v>
      </c>
      <c r="K47" s="2">
        <v>415858</v>
      </c>
      <c r="L47" s="2">
        <v>298468</v>
      </c>
      <c r="M47" s="2">
        <v>314110</v>
      </c>
      <c r="N47" s="2">
        <v>334955</v>
      </c>
      <c r="O47" s="2">
        <v>361056</v>
      </c>
      <c r="P47" s="2">
        <v>389799</v>
      </c>
      <c r="Q47" s="2">
        <v>416089</v>
      </c>
      <c r="R47" s="2">
        <v>439844</v>
      </c>
      <c r="S47" s="2">
        <v>1158372</v>
      </c>
      <c r="T47" s="2">
        <v>1218290</v>
      </c>
      <c r="U47" s="2">
        <v>1298180</v>
      </c>
      <c r="V47" s="2">
        <v>1398040</v>
      </c>
      <c r="W47" s="2">
        <v>1507889</v>
      </c>
      <c r="X47" s="2">
        <v>1607751</v>
      </c>
      <c r="Y47" s="2">
        <v>1697619</v>
      </c>
      <c r="Z47" s="2">
        <v>6545594131</v>
      </c>
      <c r="AA47" s="2">
        <v>6909639638</v>
      </c>
      <c r="AB47" s="2">
        <v>7398027193</v>
      </c>
      <c r="AC47" s="2">
        <v>8013889650</v>
      </c>
      <c r="AD47" s="2">
        <v>8697165392</v>
      </c>
      <c r="AE47" s="2">
        <v>9340387817</v>
      </c>
      <c r="AF47" s="2">
        <v>9933531861</v>
      </c>
      <c r="AG47" s="1">
        <f>(Table1[[#This Row],[2050_BUILDINGS]]/Table1[[#This Row],[2020_BUILDINGS]])-1</f>
        <v>0.46907875679151045</v>
      </c>
      <c r="AH47" s="1">
        <f>(Table1[[#This Row],[2050_DWELLINGS]]/Table1[[#This Row],[2020_DWELLINGS]])-1</f>
        <v>0.47367221946741367</v>
      </c>
      <c r="AI47" s="1">
        <f>(Table1[[#This Row],[2050_OCCUPANTS]]/Table1[[#This Row],[2020_OCCUPANTS]])-1</f>
        <v>0.46552143870880847</v>
      </c>
      <c r="AJ47" s="1">
        <f>(Table1[[#This Row],[2050_TOTAL_REPL_COST_USD]]/Table1[[#This Row],[2020_TOTAL_REPL_COST_USD]])-1</f>
        <v>0.51759055972546375</v>
      </c>
      <c r="AK47"/>
      <c r="AL47"/>
    </row>
    <row r="48" spans="1:38" x14ac:dyDescent="0.2">
      <c r="A48" t="s">
        <v>22</v>
      </c>
      <c r="B48" t="s">
        <v>34</v>
      </c>
      <c r="C48" t="s">
        <v>148</v>
      </c>
      <c r="D48" t="s">
        <v>199</v>
      </c>
      <c r="E48" s="2">
        <v>25097</v>
      </c>
      <c r="F48" s="2">
        <v>26122</v>
      </c>
      <c r="G48" s="2">
        <v>26993</v>
      </c>
      <c r="H48" s="2">
        <v>27732</v>
      </c>
      <c r="I48" s="2">
        <v>28498</v>
      </c>
      <c r="J48" s="2">
        <v>29031</v>
      </c>
      <c r="K48" s="2">
        <v>29546</v>
      </c>
      <c r="L48" s="2">
        <v>26957</v>
      </c>
      <c r="M48" s="2">
        <v>27772</v>
      </c>
      <c r="N48" s="2">
        <v>28338</v>
      </c>
      <c r="O48" s="2">
        <v>28607</v>
      </c>
      <c r="P48" s="2">
        <v>28953</v>
      </c>
      <c r="Q48" s="2">
        <v>28977</v>
      </c>
      <c r="R48" s="2">
        <v>28952</v>
      </c>
      <c r="S48" s="2">
        <v>93256</v>
      </c>
      <c r="T48" s="2">
        <v>95838</v>
      </c>
      <c r="U48" s="2">
        <v>97743</v>
      </c>
      <c r="V48" s="2">
        <v>98657</v>
      </c>
      <c r="W48" s="2">
        <v>99664</v>
      </c>
      <c r="X48" s="2">
        <v>99640</v>
      </c>
      <c r="Y48" s="2">
        <v>99615</v>
      </c>
      <c r="Z48" s="2">
        <v>732797019</v>
      </c>
      <c r="AA48" s="2">
        <v>764389464</v>
      </c>
      <c r="AB48" s="2">
        <v>791625346</v>
      </c>
      <c r="AC48" s="2">
        <v>815069601</v>
      </c>
      <c r="AD48" s="2">
        <v>837986575</v>
      </c>
      <c r="AE48" s="2">
        <v>854684647</v>
      </c>
      <c r="AF48" s="2">
        <v>871382693</v>
      </c>
      <c r="AG48" s="1">
        <f>(Table1[[#This Row],[2050_BUILDINGS]]/Table1[[#This Row],[2020_BUILDINGS]])-1</f>
        <v>0.17727218392636579</v>
      </c>
      <c r="AH48" s="1">
        <f>(Table1[[#This Row],[2050_DWELLINGS]]/Table1[[#This Row],[2020_DWELLINGS]])-1</f>
        <v>7.4006751493118639E-2</v>
      </c>
      <c r="AI48" s="1">
        <f>(Table1[[#This Row],[2050_OCCUPANTS]]/Table1[[#This Row],[2020_OCCUPANTS]])-1</f>
        <v>6.818864201767183E-2</v>
      </c>
      <c r="AJ48" s="1">
        <f>(Table1[[#This Row],[2050_TOTAL_REPL_COST_USD]]/Table1[[#This Row],[2020_TOTAL_REPL_COST_USD]])-1</f>
        <v>0.18911877423999179</v>
      </c>
      <c r="AK48"/>
      <c r="AL48"/>
    </row>
    <row r="49" spans="1:38" x14ac:dyDescent="0.2">
      <c r="A49" t="s">
        <v>12</v>
      </c>
      <c r="B49" t="s">
        <v>21</v>
      </c>
      <c r="C49" t="s">
        <v>149</v>
      </c>
      <c r="D49" t="s">
        <v>200</v>
      </c>
      <c r="E49" s="2">
        <v>2778630</v>
      </c>
      <c r="F49" s="2">
        <v>3217949</v>
      </c>
      <c r="G49" s="2">
        <v>3673344</v>
      </c>
      <c r="H49" s="2">
        <v>4161499</v>
      </c>
      <c r="I49" s="2">
        <v>4665516</v>
      </c>
      <c r="J49" s="2">
        <v>5202281</v>
      </c>
      <c r="K49" s="2">
        <v>5737960</v>
      </c>
      <c r="L49" s="2">
        <v>2901183</v>
      </c>
      <c r="M49" s="2">
        <v>3361795</v>
      </c>
      <c r="N49" s="2">
        <v>3840498</v>
      </c>
      <c r="O49" s="2">
        <v>4355118</v>
      </c>
      <c r="P49" s="2">
        <v>4887959</v>
      </c>
      <c r="Q49" s="2">
        <v>5456637</v>
      </c>
      <c r="R49" s="2">
        <v>6025873</v>
      </c>
      <c r="S49" s="2">
        <v>16416215</v>
      </c>
      <c r="T49" s="2">
        <v>19018709</v>
      </c>
      <c r="U49" s="2">
        <v>21721394</v>
      </c>
      <c r="V49" s="2">
        <v>24624229</v>
      </c>
      <c r="W49" s="2">
        <v>27627226</v>
      </c>
      <c r="X49" s="2">
        <v>30830365</v>
      </c>
      <c r="Y49" s="2">
        <v>34033508</v>
      </c>
      <c r="Z49" s="2">
        <v>37572192346</v>
      </c>
      <c r="AA49" s="2">
        <v>43805357786</v>
      </c>
      <c r="AB49" s="2">
        <v>50472595823</v>
      </c>
      <c r="AC49" s="2">
        <v>57862401088</v>
      </c>
      <c r="AD49" s="2">
        <v>65722382428</v>
      </c>
      <c r="AE49" s="2">
        <v>74298913733</v>
      </c>
      <c r="AF49" s="2">
        <v>83107205220</v>
      </c>
      <c r="AG49" s="1">
        <f>(Table1[[#This Row],[2050_BUILDINGS]]/Table1[[#This Row],[2020_BUILDINGS]])-1</f>
        <v>1.0650320481676223</v>
      </c>
      <c r="AH49" s="1">
        <f>(Table1[[#This Row],[2050_DWELLINGS]]/Table1[[#This Row],[2020_DWELLINGS]])-1</f>
        <v>1.0770399523228971</v>
      </c>
      <c r="AI49" s="1">
        <f>(Table1[[#This Row],[2050_OCCUPANTS]]/Table1[[#This Row],[2020_OCCUPANTS]])-1</f>
        <v>1.0731641246170325</v>
      </c>
      <c r="AJ49" s="1">
        <f>(Table1[[#This Row],[2050_TOTAL_REPL_COST_USD]]/Table1[[#This Row],[2020_TOTAL_REPL_COST_USD]])-1</f>
        <v>1.2119338806389277</v>
      </c>
      <c r="AK49"/>
      <c r="AL49"/>
    </row>
    <row r="50" spans="1:38" x14ac:dyDescent="0.2">
      <c r="A50" t="s">
        <v>55</v>
      </c>
      <c r="B50" t="s">
        <v>70</v>
      </c>
      <c r="C50" t="s">
        <v>150</v>
      </c>
      <c r="D50" t="s">
        <v>201</v>
      </c>
      <c r="E50" s="2">
        <v>1858218</v>
      </c>
      <c r="F50" s="2">
        <v>2080851</v>
      </c>
      <c r="G50" s="2">
        <v>2314298</v>
      </c>
      <c r="H50" s="2">
        <v>2569941</v>
      </c>
      <c r="I50" s="2">
        <v>2822834</v>
      </c>
      <c r="J50" s="2">
        <v>3096164</v>
      </c>
      <c r="K50" s="2">
        <v>3366526</v>
      </c>
      <c r="L50" s="2">
        <v>1957466</v>
      </c>
      <c r="M50" s="2">
        <v>2193368</v>
      </c>
      <c r="N50" s="2">
        <v>2441145</v>
      </c>
      <c r="O50" s="2">
        <v>2712691</v>
      </c>
      <c r="P50" s="2">
        <v>2981807</v>
      </c>
      <c r="Q50" s="2">
        <v>3272790</v>
      </c>
      <c r="R50" s="2">
        <v>3561125</v>
      </c>
      <c r="S50" s="2">
        <v>8251092</v>
      </c>
      <c r="T50" s="2">
        <v>9277495</v>
      </c>
      <c r="U50" s="2">
        <v>10363702</v>
      </c>
      <c r="V50" s="2">
        <v>11559501</v>
      </c>
      <c r="W50" s="2">
        <v>12755326</v>
      </c>
      <c r="X50" s="2">
        <v>14050788</v>
      </c>
      <c r="Y50" s="2">
        <v>15346236</v>
      </c>
      <c r="Z50" s="2">
        <v>21947151673</v>
      </c>
      <c r="AA50" s="2">
        <v>24730628839</v>
      </c>
      <c r="AB50" s="2">
        <v>27689888195</v>
      </c>
      <c r="AC50" s="2">
        <v>30956077727</v>
      </c>
      <c r="AD50" s="2">
        <v>34239617703</v>
      </c>
      <c r="AE50" s="2">
        <v>37800741698</v>
      </c>
      <c r="AF50" s="2">
        <v>41380443824</v>
      </c>
      <c r="AG50" s="1">
        <f>(Table1[[#This Row],[2050_BUILDINGS]]/Table1[[#This Row],[2020_BUILDINGS]])-1</f>
        <v>0.81169593664467787</v>
      </c>
      <c r="AH50" s="1">
        <f>(Table1[[#This Row],[2050_DWELLINGS]]/Table1[[#This Row],[2020_DWELLINGS]])-1</f>
        <v>0.8192525438500593</v>
      </c>
      <c r="AI50" s="1">
        <f>(Table1[[#This Row],[2050_OCCUPANTS]]/Table1[[#This Row],[2020_OCCUPANTS]])-1</f>
        <v>0.85990363457346009</v>
      </c>
      <c r="AJ50" s="1">
        <f>(Table1[[#This Row],[2050_TOTAL_REPL_COST_USD]]/Table1[[#This Row],[2020_TOTAL_REPL_COST_USD]])-1</f>
        <v>0.88545850689624483</v>
      </c>
      <c r="AK50"/>
      <c r="AL50"/>
    </row>
    <row r="51" spans="1:38" x14ac:dyDescent="0.2">
      <c r="A51" t="s">
        <v>37</v>
      </c>
      <c r="B51" t="s">
        <v>43</v>
      </c>
      <c r="C51" t="s">
        <v>151</v>
      </c>
      <c r="D51" t="s">
        <v>202</v>
      </c>
      <c r="E51" s="2">
        <v>2898267</v>
      </c>
      <c r="F51" s="2">
        <v>3032445</v>
      </c>
      <c r="G51" s="2">
        <v>3176787</v>
      </c>
      <c r="H51" s="2">
        <v>3288811</v>
      </c>
      <c r="I51" s="2">
        <v>3406784</v>
      </c>
      <c r="J51" s="2">
        <v>3504835</v>
      </c>
      <c r="K51" s="2">
        <v>3601317</v>
      </c>
      <c r="L51" s="2">
        <v>3277765</v>
      </c>
      <c r="M51" s="2">
        <v>3422154</v>
      </c>
      <c r="N51" s="2">
        <v>3567717</v>
      </c>
      <c r="O51" s="2">
        <v>3657960</v>
      </c>
      <c r="P51" s="2">
        <v>3748871</v>
      </c>
      <c r="Q51" s="2">
        <v>3811696</v>
      </c>
      <c r="R51" s="2">
        <v>3874415</v>
      </c>
      <c r="S51" s="2">
        <v>11772560</v>
      </c>
      <c r="T51" s="2">
        <v>12271378</v>
      </c>
      <c r="U51" s="2">
        <v>12770216</v>
      </c>
      <c r="V51" s="2">
        <v>13069502</v>
      </c>
      <c r="W51" s="2">
        <v>13368827</v>
      </c>
      <c r="X51" s="2">
        <v>13568340</v>
      </c>
      <c r="Y51" s="2">
        <v>13767881</v>
      </c>
      <c r="Z51" s="2">
        <v>100041486041</v>
      </c>
      <c r="AA51" s="2">
        <v>105387257438</v>
      </c>
      <c r="AB51" s="2">
        <v>111141222747</v>
      </c>
      <c r="AC51" s="2">
        <v>115603882112</v>
      </c>
      <c r="AD51" s="2">
        <v>120304000462</v>
      </c>
      <c r="AE51" s="2">
        <v>124211280468</v>
      </c>
      <c r="AF51" s="2">
        <v>128053798961</v>
      </c>
      <c r="AG51" s="1">
        <f>(Table1[[#This Row],[2050_BUILDINGS]]/Table1[[#This Row],[2020_BUILDINGS]])-1</f>
        <v>0.24257599455122669</v>
      </c>
      <c r="AH51" s="1">
        <f>(Table1[[#This Row],[2050_DWELLINGS]]/Table1[[#This Row],[2020_DWELLINGS]])-1</f>
        <v>0.18202952316593768</v>
      </c>
      <c r="AI51" s="1">
        <f>(Table1[[#This Row],[2050_OCCUPANTS]]/Table1[[#This Row],[2020_OCCUPANTS]])-1</f>
        <v>0.16948913405410537</v>
      </c>
      <c r="AJ51" s="1">
        <f>(Table1[[#This Row],[2050_TOTAL_REPL_COST_USD]]/Table1[[#This Row],[2020_TOTAL_REPL_COST_USD]])-1</f>
        <v>0.28000696539553305</v>
      </c>
      <c r="AK51"/>
      <c r="AL51"/>
    </row>
    <row r="52" spans="1:38" x14ac:dyDescent="0.2">
      <c r="A52" t="s">
        <v>22</v>
      </c>
      <c r="B52" t="s">
        <v>35</v>
      </c>
      <c r="C52" t="s">
        <v>152</v>
      </c>
      <c r="D52" t="s">
        <v>203</v>
      </c>
      <c r="E52" s="2">
        <v>12583787</v>
      </c>
      <c r="F52" s="2">
        <v>14567841</v>
      </c>
      <c r="G52" s="2">
        <v>16794361</v>
      </c>
      <c r="H52" s="2">
        <v>19224908</v>
      </c>
      <c r="I52" s="2">
        <v>21962477</v>
      </c>
      <c r="J52" s="2">
        <v>24799681</v>
      </c>
      <c r="K52" s="2">
        <v>27649297</v>
      </c>
      <c r="L52" s="2">
        <v>13525381</v>
      </c>
      <c r="M52" s="2">
        <v>15693317</v>
      </c>
      <c r="N52" s="2">
        <v>18130299</v>
      </c>
      <c r="O52" s="2">
        <v>20797991</v>
      </c>
      <c r="P52" s="2">
        <v>23804920</v>
      </c>
      <c r="Q52" s="2">
        <v>26931237</v>
      </c>
      <c r="R52" s="2">
        <v>30080593</v>
      </c>
      <c r="S52" s="2">
        <v>59695003</v>
      </c>
      <c r="T52" s="2">
        <v>68894184</v>
      </c>
      <c r="U52" s="2">
        <v>79193333</v>
      </c>
      <c r="V52" s="2">
        <v>90392414</v>
      </c>
      <c r="W52" s="2">
        <v>102991332</v>
      </c>
      <c r="X52" s="2">
        <v>115990253</v>
      </c>
      <c r="Y52" s="2">
        <v>128989143</v>
      </c>
      <c r="Z52" s="2">
        <v>273329151587</v>
      </c>
      <c r="AA52" s="2">
        <v>321617826265</v>
      </c>
      <c r="AB52" s="2">
        <v>376403508155</v>
      </c>
      <c r="AC52" s="2">
        <v>437287048940</v>
      </c>
      <c r="AD52" s="2">
        <v>506210463526</v>
      </c>
      <c r="AE52" s="2">
        <v>579081659574</v>
      </c>
      <c r="AF52" s="2">
        <v>653653644943</v>
      </c>
      <c r="AG52" s="1">
        <f>(Table1[[#This Row],[2050_BUILDINGS]]/Table1[[#This Row],[2020_BUILDINGS]])-1</f>
        <v>1.1972159096462773</v>
      </c>
      <c r="AH52" s="1">
        <f>(Table1[[#This Row],[2050_DWELLINGS]]/Table1[[#This Row],[2020_DWELLINGS]])-1</f>
        <v>1.2240107690866529</v>
      </c>
      <c r="AI52" s="1">
        <f>(Table1[[#This Row],[2050_OCCUPANTS]]/Table1[[#This Row],[2020_OCCUPANTS]])-1</f>
        <v>1.1608030239985081</v>
      </c>
      <c r="AJ52" s="1">
        <f>(Table1[[#This Row],[2050_TOTAL_REPL_COST_USD]]/Table1[[#This Row],[2020_TOTAL_REPL_COST_USD]])-1</f>
        <v>1.3914523611834491</v>
      </c>
      <c r="AK52"/>
      <c r="AL52"/>
    </row>
    <row r="53" spans="1:38" x14ac:dyDescent="0.2">
      <c r="A53" t="s">
        <v>22</v>
      </c>
      <c r="B53" t="s">
        <v>36</v>
      </c>
      <c r="C53" t="s">
        <v>153</v>
      </c>
      <c r="D53" t="s">
        <v>204</v>
      </c>
      <c r="E53" s="2">
        <v>9903165</v>
      </c>
      <c r="F53" s="2">
        <v>11360109</v>
      </c>
      <c r="G53" s="2">
        <v>12934625</v>
      </c>
      <c r="H53" s="2">
        <v>14604225</v>
      </c>
      <c r="I53" s="2">
        <v>16305113</v>
      </c>
      <c r="J53" s="2">
        <v>17991241</v>
      </c>
      <c r="K53" s="2">
        <v>19663532</v>
      </c>
      <c r="L53" s="2">
        <v>10500758</v>
      </c>
      <c r="M53" s="2">
        <v>12064284</v>
      </c>
      <c r="N53" s="2">
        <v>13759017</v>
      </c>
      <c r="O53" s="2">
        <v>15560378</v>
      </c>
      <c r="P53" s="2">
        <v>17401684</v>
      </c>
      <c r="Q53" s="2">
        <v>19232140</v>
      </c>
      <c r="R53" s="2">
        <v>21053408</v>
      </c>
      <c r="S53" s="2">
        <v>45677340</v>
      </c>
      <c r="T53" s="2">
        <v>52274072</v>
      </c>
      <c r="U53" s="2">
        <v>59370551</v>
      </c>
      <c r="V53" s="2">
        <v>66866818</v>
      </c>
      <c r="W53" s="2">
        <v>74463043</v>
      </c>
      <c r="X53" s="2">
        <v>81959336</v>
      </c>
      <c r="Y53" s="2">
        <v>89355660</v>
      </c>
      <c r="Z53" s="2">
        <v>189956381360</v>
      </c>
      <c r="AA53" s="2">
        <v>220694342860</v>
      </c>
      <c r="AB53" s="2">
        <v>254657992867</v>
      </c>
      <c r="AC53" s="2">
        <v>291320471003</v>
      </c>
      <c r="AD53" s="2">
        <v>329592965322</v>
      </c>
      <c r="AE53" s="2">
        <v>368299813128</v>
      </c>
      <c r="AF53" s="2">
        <v>407561692647</v>
      </c>
      <c r="AG53" s="1">
        <f>(Table1[[#This Row],[2050_BUILDINGS]]/Table1[[#This Row],[2020_BUILDINGS]])-1</f>
        <v>0.98558056944421302</v>
      </c>
      <c r="AH53" s="1">
        <f>(Table1[[#This Row],[2050_DWELLINGS]]/Table1[[#This Row],[2020_DWELLINGS]])-1</f>
        <v>1.0049417384916404</v>
      </c>
      <c r="AI53" s="1">
        <f>(Table1[[#This Row],[2050_OCCUPANTS]]/Table1[[#This Row],[2020_OCCUPANTS]])-1</f>
        <v>0.95623606803723682</v>
      </c>
      <c r="AJ53" s="1">
        <f>(Table1[[#This Row],[2050_TOTAL_REPL_COST_USD]]/Table1[[#This Row],[2020_TOTAL_REPL_COST_USD]])-1</f>
        <v>1.1455540989412749</v>
      </c>
      <c r="AK53"/>
      <c r="AL53"/>
    </row>
    <row r="54" spans="1:38" x14ac:dyDescent="0.2">
      <c r="A54" t="s">
        <v>44</v>
      </c>
      <c r="B54" t="s">
        <v>52</v>
      </c>
      <c r="C54" t="s">
        <v>154</v>
      </c>
      <c r="D54" t="s">
        <v>205</v>
      </c>
      <c r="E54" s="2">
        <v>18399074</v>
      </c>
      <c r="F54" s="2">
        <v>19648002</v>
      </c>
      <c r="G54" s="2">
        <v>20859891</v>
      </c>
      <c r="H54" s="2">
        <v>21978790</v>
      </c>
      <c r="I54" s="2">
        <v>23063300</v>
      </c>
      <c r="J54" s="2">
        <v>24032742</v>
      </c>
      <c r="K54" s="2">
        <v>24950525</v>
      </c>
      <c r="L54" s="2">
        <v>20382594</v>
      </c>
      <c r="M54" s="2">
        <v>21700132</v>
      </c>
      <c r="N54" s="2">
        <v>22921248</v>
      </c>
      <c r="O54" s="2">
        <v>24003530</v>
      </c>
      <c r="P54" s="2">
        <v>25019126</v>
      </c>
      <c r="Q54" s="2">
        <v>25890670</v>
      </c>
      <c r="R54" s="2">
        <v>26662324</v>
      </c>
      <c r="S54" s="2">
        <v>59297621</v>
      </c>
      <c r="T54" s="2">
        <v>62797479</v>
      </c>
      <c r="U54" s="2">
        <v>65997370</v>
      </c>
      <c r="V54" s="2">
        <v>68797259</v>
      </c>
      <c r="W54" s="2">
        <v>71397152</v>
      </c>
      <c r="X54" s="2">
        <v>73597063</v>
      </c>
      <c r="Y54" s="2">
        <v>75496967</v>
      </c>
      <c r="Z54" s="2">
        <v>832878366153</v>
      </c>
      <c r="AA54" s="2">
        <v>895866576135</v>
      </c>
      <c r="AB54" s="2">
        <v>956987720536</v>
      </c>
      <c r="AC54" s="2">
        <v>1013416763048</v>
      </c>
      <c r="AD54" s="2">
        <v>1068112334533</v>
      </c>
      <c r="AE54" s="2">
        <v>1117007946735</v>
      </c>
      <c r="AF54" s="2">
        <v>1163293577177</v>
      </c>
      <c r="AG54" s="1">
        <f>(Table1[[#This Row],[2050_BUILDINGS]]/Table1[[#This Row],[2020_BUILDINGS]])-1</f>
        <v>0.35607503942861474</v>
      </c>
      <c r="AH54" s="1">
        <f>(Table1[[#This Row],[2050_DWELLINGS]]/Table1[[#This Row],[2020_DWELLINGS]])-1</f>
        <v>0.30809277759248888</v>
      </c>
      <c r="AI54" s="1">
        <f>(Table1[[#This Row],[2050_OCCUPANTS]]/Table1[[#This Row],[2020_OCCUPANTS]])-1</f>
        <v>0.27318711487599145</v>
      </c>
      <c r="AJ54" s="1">
        <f>(Table1[[#This Row],[2050_TOTAL_REPL_COST_USD]]/Table1[[#This Row],[2020_TOTAL_REPL_COST_USD]])-1</f>
        <v>0.39671484390951584</v>
      </c>
      <c r="AK54"/>
      <c r="AL54"/>
    </row>
    <row r="55" spans="1:38" x14ac:dyDescent="0.2">
      <c r="A55" t="s">
        <v>44</v>
      </c>
      <c r="B55" t="s">
        <v>53</v>
      </c>
      <c r="C55" t="s">
        <v>155</v>
      </c>
      <c r="D55" t="s">
        <v>206</v>
      </c>
      <c r="E55" s="2">
        <v>3583155</v>
      </c>
      <c r="F55" s="2">
        <v>4132217</v>
      </c>
      <c r="G55" s="2">
        <v>4741069</v>
      </c>
      <c r="H55" s="2">
        <v>5409549</v>
      </c>
      <c r="I55" s="2">
        <v>6118414</v>
      </c>
      <c r="J55" s="2">
        <v>6867802</v>
      </c>
      <c r="K55" s="2">
        <v>7657489</v>
      </c>
      <c r="L55" s="2">
        <v>3825738</v>
      </c>
      <c r="M55" s="2">
        <v>4416987</v>
      </c>
      <c r="N55" s="2">
        <v>5073707</v>
      </c>
      <c r="O55" s="2">
        <v>5795872</v>
      </c>
      <c r="P55" s="2">
        <v>6562986</v>
      </c>
      <c r="Q55" s="2">
        <v>7375352</v>
      </c>
      <c r="R55" s="2">
        <v>8232618</v>
      </c>
      <c r="S55" s="2">
        <v>18295636</v>
      </c>
      <c r="T55" s="2">
        <v>21079759</v>
      </c>
      <c r="U55" s="2">
        <v>24162162</v>
      </c>
      <c r="V55" s="2">
        <v>27542877</v>
      </c>
      <c r="W55" s="2">
        <v>31122458</v>
      </c>
      <c r="X55" s="2">
        <v>34900901</v>
      </c>
      <c r="Y55" s="2">
        <v>38878224</v>
      </c>
      <c r="Z55" s="2">
        <v>111439535931</v>
      </c>
      <c r="AA55" s="2">
        <v>129769645370</v>
      </c>
      <c r="AB55" s="2">
        <v>150372150615</v>
      </c>
      <c r="AC55" s="2">
        <v>173266242465</v>
      </c>
      <c r="AD55" s="2">
        <v>197879966688</v>
      </c>
      <c r="AE55" s="2">
        <v>224253490109</v>
      </c>
      <c r="AF55" s="2">
        <v>252339728379</v>
      </c>
      <c r="AG55" s="1">
        <f>(Table1[[#This Row],[2050_BUILDINGS]]/Table1[[#This Row],[2020_BUILDINGS]])-1</f>
        <v>1.1370800314248197</v>
      </c>
      <c r="AH55" s="1">
        <f>(Table1[[#This Row],[2050_DWELLINGS]]/Table1[[#This Row],[2020_DWELLINGS]])-1</f>
        <v>1.1519032406296512</v>
      </c>
      <c r="AI55" s="1">
        <f>(Table1[[#This Row],[2050_OCCUPANTS]]/Table1[[#This Row],[2020_OCCUPANTS]])-1</f>
        <v>1.1249998633553924</v>
      </c>
      <c r="AJ55" s="1">
        <f>(Table1[[#This Row],[2050_TOTAL_REPL_COST_USD]]/Table1[[#This Row],[2020_TOTAL_REPL_COST_USD]])-1</f>
        <v>1.2643644939013488</v>
      </c>
      <c r="AK55"/>
      <c r="AL55"/>
    </row>
    <row r="56" spans="1:38" x14ac:dyDescent="0.2">
      <c r="A56" t="s">
        <v>44</v>
      </c>
      <c r="B56" t="s">
        <v>54</v>
      </c>
      <c r="C56" t="s">
        <v>156</v>
      </c>
      <c r="D56" t="s">
        <v>207</v>
      </c>
      <c r="E56" s="2">
        <v>3629193</v>
      </c>
      <c r="F56" s="2">
        <v>3924809</v>
      </c>
      <c r="G56" s="2">
        <v>4297230</v>
      </c>
      <c r="H56" s="2">
        <v>4700324</v>
      </c>
      <c r="I56" s="2">
        <v>5134938</v>
      </c>
      <c r="J56" s="2">
        <v>5549216</v>
      </c>
      <c r="K56" s="2">
        <v>5917668</v>
      </c>
      <c r="L56" s="2">
        <v>3828823</v>
      </c>
      <c r="M56" s="2">
        <v>4141682</v>
      </c>
      <c r="N56" s="2">
        <v>4536606</v>
      </c>
      <c r="O56" s="2">
        <v>4965743</v>
      </c>
      <c r="P56" s="2">
        <v>5430249</v>
      </c>
      <c r="Q56" s="2">
        <v>5874521</v>
      </c>
      <c r="R56" s="2">
        <v>6271245</v>
      </c>
      <c r="S56" s="2">
        <v>14861293</v>
      </c>
      <c r="T56" s="2">
        <v>16058183</v>
      </c>
      <c r="U56" s="2">
        <v>17554272</v>
      </c>
      <c r="V56" s="2">
        <v>19150118</v>
      </c>
      <c r="W56" s="2">
        <v>20845699</v>
      </c>
      <c r="X56" s="2">
        <v>22441530</v>
      </c>
      <c r="Y56" s="2">
        <v>23837930</v>
      </c>
      <c r="Z56" s="2">
        <v>97438328264</v>
      </c>
      <c r="AA56" s="2">
        <v>105613876255</v>
      </c>
      <c r="AB56" s="2">
        <v>116119910392</v>
      </c>
      <c r="AC56" s="2">
        <v>127906232712</v>
      </c>
      <c r="AD56" s="2">
        <v>141056995708</v>
      </c>
      <c r="AE56" s="2">
        <v>153952151720</v>
      </c>
      <c r="AF56" s="2">
        <v>165827975411</v>
      </c>
      <c r="AG56" s="1">
        <f>(Table1[[#This Row],[2050_BUILDINGS]]/Table1[[#This Row],[2020_BUILDINGS]])-1</f>
        <v>0.63057406977253616</v>
      </c>
      <c r="AH56" s="1">
        <f>(Table1[[#This Row],[2050_DWELLINGS]]/Table1[[#This Row],[2020_DWELLINGS]])-1</f>
        <v>0.63790412876228553</v>
      </c>
      <c r="AI56" s="1">
        <f>(Table1[[#This Row],[2050_OCCUPANTS]]/Table1[[#This Row],[2020_OCCUPANTS]])-1</f>
        <v>0.6040279940648503</v>
      </c>
      <c r="AJ56" s="1">
        <f>(Table1[[#This Row],[2050_TOTAL_REPL_COST_USD]]/Table1[[#This Row],[2020_TOTAL_REPL_COST_USD]])-1</f>
        <v>0.7018762366458573</v>
      </c>
      <c r="AK56"/>
      <c r="AL56"/>
    </row>
    <row r="57" spans="1:38" x14ac:dyDescent="0.2">
      <c r="L57" s="2"/>
      <c r="S57" s="2"/>
      <c r="T57" s="2"/>
      <c r="Z57" s="2"/>
      <c r="AG57" s="1"/>
      <c r="AH57" s="1"/>
      <c r="AI57" s="1"/>
      <c r="AJ57" s="1"/>
      <c r="AK57"/>
      <c r="AL57"/>
    </row>
    <row r="58" spans="1:38" x14ac:dyDescent="0.2">
      <c r="L58" s="2"/>
      <c r="S58" s="2"/>
      <c r="T58" s="2"/>
      <c r="Z58" s="2"/>
      <c r="AG58" s="1"/>
      <c r="AH58" s="1"/>
      <c r="AI58" s="1"/>
      <c r="AJ58" s="1"/>
      <c r="AK58"/>
      <c r="AL58"/>
    </row>
    <row r="59" spans="1:38" x14ac:dyDescent="0.2">
      <c r="L59" s="2"/>
      <c r="S59" s="2"/>
      <c r="T59" s="2"/>
      <c r="Z59" s="2"/>
      <c r="AG59" s="1"/>
      <c r="AH59" s="1"/>
      <c r="AI59" s="1"/>
      <c r="AJ59" s="1"/>
      <c r="AK59"/>
      <c r="AL59"/>
    </row>
    <row r="60" spans="1:38" x14ac:dyDescent="0.2">
      <c r="L60" s="2"/>
      <c r="S60" s="2"/>
      <c r="T60" s="2"/>
      <c r="Z60" s="2"/>
      <c r="AG60" s="1"/>
      <c r="AH60" s="1"/>
      <c r="AI60" s="1"/>
      <c r="AJ60" s="1"/>
      <c r="AK60"/>
      <c r="AL60"/>
    </row>
    <row r="61" spans="1:38" x14ac:dyDescent="0.2">
      <c r="L61" s="2"/>
      <c r="S61" s="2"/>
      <c r="T61" s="2"/>
      <c r="Z61" s="2"/>
      <c r="AG61" s="1"/>
      <c r="AH61" s="1"/>
      <c r="AI61" s="1"/>
      <c r="AJ61" s="1"/>
      <c r="AK61"/>
      <c r="AL61"/>
    </row>
    <row r="62" spans="1:38" x14ac:dyDescent="0.2">
      <c r="L62" s="2"/>
      <c r="S62" s="2"/>
      <c r="T62" s="2"/>
      <c r="Z62" s="2"/>
      <c r="AG62" s="1"/>
      <c r="AH62" s="1"/>
      <c r="AI62" s="1"/>
      <c r="AJ62" s="1"/>
      <c r="AK62"/>
      <c r="AL62"/>
    </row>
    <row r="63" spans="1:38" x14ac:dyDescent="0.2">
      <c r="L63" s="2"/>
      <c r="S63" s="2"/>
      <c r="T63" s="2"/>
      <c r="Z63" s="2"/>
      <c r="AG63" s="1"/>
      <c r="AH63" s="1"/>
      <c r="AI63" s="1"/>
      <c r="AJ63" s="1"/>
      <c r="AK63"/>
      <c r="AL63"/>
    </row>
    <row r="64" spans="1:38" x14ac:dyDescent="0.2">
      <c r="L64" s="2"/>
      <c r="S64" s="2"/>
      <c r="T64" s="2"/>
      <c r="Z64" s="2"/>
      <c r="AG64" s="1"/>
      <c r="AH64" s="1"/>
      <c r="AI64" s="1"/>
      <c r="AJ64" s="1"/>
      <c r="AK64"/>
      <c r="AL64"/>
    </row>
    <row r="65" spans="12:38" x14ac:dyDescent="0.2">
      <c r="L65" s="2"/>
      <c r="S65" s="2"/>
      <c r="T65" s="2"/>
      <c r="Z65" s="2"/>
      <c r="AG65" s="1"/>
      <c r="AH65" s="1"/>
      <c r="AI65" s="1"/>
      <c r="AJ65" s="1"/>
      <c r="AK65"/>
      <c r="AL65"/>
    </row>
    <row r="66" spans="12:38" x14ac:dyDescent="0.2">
      <c r="L66" s="2"/>
      <c r="S66" s="2"/>
      <c r="T66" s="2"/>
      <c r="Z66" s="2"/>
      <c r="AG66" s="1"/>
      <c r="AH66" s="1"/>
      <c r="AI66" s="1"/>
      <c r="AJ66" s="1"/>
      <c r="AK66"/>
      <c r="AL66"/>
    </row>
    <row r="67" spans="12:38" x14ac:dyDescent="0.2">
      <c r="L67" s="2"/>
      <c r="S67" s="2"/>
      <c r="T67" s="2"/>
      <c r="Z67" s="2"/>
      <c r="AG67" s="1"/>
      <c r="AH67" s="1"/>
      <c r="AI67" s="1"/>
      <c r="AJ67" s="1"/>
      <c r="AK67"/>
      <c r="AL67"/>
    </row>
    <row r="68" spans="12:38" x14ac:dyDescent="0.2">
      <c r="L68" s="2"/>
      <c r="S68" s="2"/>
      <c r="T68" s="2"/>
      <c r="Z68" s="2"/>
      <c r="AG68" s="1"/>
      <c r="AH68" s="1"/>
      <c r="AI68" s="1"/>
      <c r="AJ68" s="1"/>
      <c r="AK68"/>
      <c r="AL68"/>
    </row>
    <row r="69" spans="12:38" x14ac:dyDescent="0.2">
      <c r="L69" s="2"/>
      <c r="S69" s="2"/>
      <c r="T69" s="2"/>
      <c r="Z69" s="2"/>
      <c r="AG69" s="1"/>
      <c r="AH69" s="1"/>
      <c r="AI69" s="1"/>
      <c r="AJ69" s="1"/>
      <c r="AK69"/>
      <c r="AL69"/>
    </row>
    <row r="70" spans="12:38" x14ac:dyDescent="0.2">
      <c r="L70" s="2"/>
      <c r="S70" s="2"/>
      <c r="T70" s="2"/>
      <c r="Z70" s="2"/>
      <c r="AG70" s="1"/>
      <c r="AH70" s="1"/>
      <c r="AI70" s="1"/>
      <c r="AJ70" s="1"/>
      <c r="AK70"/>
      <c r="AL70"/>
    </row>
    <row r="71" spans="12:38" x14ac:dyDescent="0.2">
      <c r="L71" s="2"/>
      <c r="S71" s="2"/>
      <c r="T71" s="2"/>
      <c r="Z71" s="2"/>
      <c r="AG71" s="1"/>
      <c r="AH71" s="1"/>
      <c r="AI71" s="1"/>
      <c r="AJ71" s="1"/>
      <c r="AK71"/>
      <c r="AL71"/>
    </row>
    <row r="72" spans="12:38" x14ac:dyDescent="0.2">
      <c r="L72" s="2"/>
      <c r="S72" s="2"/>
      <c r="T72" s="2"/>
      <c r="Z72" s="2"/>
      <c r="AG72" s="1"/>
      <c r="AH72" s="1"/>
      <c r="AI72" s="1"/>
      <c r="AJ72" s="1"/>
      <c r="AK72"/>
      <c r="AL72"/>
    </row>
    <row r="73" spans="12:38" x14ac:dyDescent="0.2">
      <c r="L73" s="2"/>
      <c r="S73" s="2"/>
      <c r="T73" s="2"/>
      <c r="Z73" s="2"/>
      <c r="AG73" s="1"/>
      <c r="AH73" s="1"/>
      <c r="AI73" s="1"/>
      <c r="AJ73" s="1"/>
      <c r="AK73"/>
      <c r="AL73"/>
    </row>
    <row r="74" spans="12:38" x14ac:dyDescent="0.2">
      <c r="L74" s="2"/>
      <c r="S74" s="2"/>
      <c r="T74" s="2"/>
      <c r="Z74" s="2"/>
      <c r="AG74" s="1"/>
      <c r="AH74" s="1"/>
      <c r="AI74" s="1"/>
      <c r="AJ74" s="1"/>
      <c r="AK74"/>
      <c r="AL74"/>
    </row>
    <row r="75" spans="12:38" x14ac:dyDescent="0.2">
      <c r="L75" s="2"/>
      <c r="S75" s="2"/>
      <c r="T75" s="2"/>
      <c r="Z75" s="2"/>
      <c r="AG75" s="1"/>
      <c r="AH75" s="1"/>
      <c r="AI75" s="1"/>
      <c r="AJ75" s="1"/>
      <c r="AK75"/>
      <c r="AL75"/>
    </row>
    <row r="76" spans="12:38" x14ac:dyDescent="0.2">
      <c r="L76" s="2"/>
      <c r="S76" s="2"/>
      <c r="T76" s="2"/>
      <c r="Z76" s="2"/>
      <c r="AG76" s="1"/>
      <c r="AH76" s="1"/>
      <c r="AI76" s="1"/>
      <c r="AJ76" s="1"/>
      <c r="AK76"/>
      <c r="AL76"/>
    </row>
    <row r="77" spans="12:38" x14ac:dyDescent="0.2">
      <c r="L77" s="2"/>
      <c r="S77" s="2"/>
      <c r="T77" s="2"/>
      <c r="Z77" s="2"/>
      <c r="AG77" s="1"/>
      <c r="AH77" s="1"/>
      <c r="AI77" s="1"/>
      <c r="AJ77" s="1"/>
      <c r="AK77"/>
      <c r="AL77"/>
    </row>
    <row r="78" spans="12:38" x14ac:dyDescent="0.2">
      <c r="L78" s="2"/>
      <c r="S78" s="2"/>
      <c r="T78" s="2"/>
      <c r="Z78" s="2"/>
      <c r="AG78" s="1"/>
      <c r="AH78" s="1"/>
      <c r="AI78" s="1"/>
      <c r="AJ78" s="1"/>
      <c r="AK78"/>
      <c r="AL78"/>
    </row>
    <row r="79" spans="12:38" x14ac:dyDescent="0.2">
      <c r="L79" s="2"/>
      <c r="S79" s="2"/>
      <c r="T79" s="2"/>
      <c r="Z79" s="2"/>
      <c r="AG79" s="1"/>
      <c r="AH79" s="1"/>
      <c r="AI79" s="1"/>
      <c r="AJ79" s="1"/>
      <c r="AK79"/>
      <c r="AL79"/>
    </row>
    <row r="80" spans="12:38" x14ac:dyDescent="0.2">
      <c r="L80" s="2"/>
      <c r="S80" s="2"/>
      <c r="T80" s="2"/>
      <c r="Z80" s="2"/>
      <c r="AG80" s="1"/>
      <c r="AH80" s="1"/>
      <c r="AI80" s="1"/>
      <c r="AJ80" s="1"/>
      <c r="AK80"/>
      <c r="AL80"/>
    </row>
    <row r="81" spans="12:38" x14ac:dyDescent="0.2">
      <c r="L81" s="2"/>
      <c r="S81" s="2"/>
      <c r="T81" s="2"/>
      <c r="Z81" s="2"/>
      <c r="AG81" s="1"/>
      <c r="AH81" s="1"/>
      <c r="AI81" s="1"/>
      <c r="AJ81" s="1"/>
      <c r="AK81"/>
      <c r="AL81"/>
    </row>
    <row r="82" spans="12:38" x14ac:dyDescent="0.2">
      <c r="L82" s="2"/>
      <c r="S82" s="2"/>
      <c r="T82" s="2"/>
      <c r="Z82" s="2"/>
      <c r="AG82" s="1"/>
      <c r="AH82" s="1"/>
      <c r="AI82" s="1"/>
      <c r="AJ82" s="1"/>
      <c r="AK82"/>
      <c r="AL82"/>
    </row>
    <row r="83" spans="12:38" x14ac:dyDescent="0.2">
      <c r="L83" s="2"/>
      <c r="S83" s="2"/>
      <c r="T83" s="2"/>
      <c r="Z83" s="2"/>
      <c r="AG83" s="1"/>
      <c r="AH83" s="1"/>
      <c r="AI83" s="1"/>
      <c r="AJ83" s="1"/>
      <c r="AK83"/>
      <c r="AL83"/>
    </row>
    <row r="84" spans="12:38" x14ac:dyDescent="0.2">
      <c r="L84" s="2"/>
      <c r="S84" s="2"/>
      <c r="T84" s="2"/>
      <c r="Z84" s="2"/>
      <c r="AG84" s="1"/>
      <c r="AH84" s="1"/>
      <c r="AI84" s="1"/>
      <c r="AJ84" s="1"/>
      <c r="AK84"/>
      <c r="AL84"/>
    </row>
    <row r="85" spans="12:38" x14ac:dyDescent="0.2">
      <c r="L85" s="2"/>
      <c r="S85" s="2"/>
      <c r="T85" s="2"/>
      <c r="Z85" s="2"/>
      <c r="AG85" s="1"/>
      <c r="AH85" s="1"/>
      <c r="AI85" s="1"/>
      <c r="AJ85" s="1"/>
      <c r="AK85"/>
      <c r="AL85"/>
    </row>
    <row r="86" spans="12:38" x14ac:dyDescent="0.2">
      <c r="L86" s="2"/>
      <c r="S86" s="2"/>
      <c r="T86" s="2"/>
      <c r="Z86" s="2"/>
      <c r="AG86" s="1"/>
      <c r="AH86" s="1"/>
      <c r="AI86" s="1"/>
      <c r="AJ86" s="1"/>
      <c r="AK86"/>
      <c r="AL86"/>
    </row>
    <row r="87" spans="12:38" x14ac:dyDescent="0.2">
      <c r="L87" s="2"/>
      <c r="S87" s="2"/>
      <c r="T87" s="2"/>
      <c r="Z87" s="2"/>
      <c r="AG87" s="1"/>
      <c r="AH87" s="1"/>
      <c r="AI87" s="1"/>
      <c r="AJ87" s="1"/>
      <c r="AK87"/>
      <c r="AL87"/>
    </row>
    <row r="88" spans="12:38" x14ac:dyDescent="0.2">
      <c r="L88" s="2"/>
      <c r="S88" s="2"/>
      <c r="T88" s="2"/>
      <c r="Z88" s="2"/>
      <c r="AG88" s="1"/>
      <c r="AH88" s="1"/>
      <c r="AI88" s="1"/>
      <c r="AJ88" s="1"/>
      <c r="AK88"/>
      <c r="AL88"/>
    </row>
    <row r="89" spans="12:38" x14ac:dyDescent="0.2">
      <c r="L89" s="2"/>
      <c r="S89" s="2"/>
      <c r="T89" s="2"/>
      <c r="Z89" s="2"/>
      <c r="AG89" s="1"/>
      <c r="AH89" s="1"/>
      <c r="AI89" s="1"/>
      <c r="AJ89" s="1"/>
      <c r="AK89"/>
      <c r="AL89"/>
    </row>
    <row r="90" spans="12:38" x14ac:dyDescent="0.2">
      <c r="L90" s="2"/>
      <c r="S90" s="2"/>
      <c r="T90" s="2"/>
      <c r="Z90" s="2"/>
      <c r="AG90" s="1"/>
      <c r="AH90" s="1"/>
      <c r="AI90" s="1"/>
      <c r="AJ90" s="1"/>
      <c r="AK90"/>
      <c r="AL90"/>
    </row>
    <row r="91" spans="12:38" x14ac:dyDescent="0.2">
      <c r="L91" s="2"/>
      <c r="S91" s="2"/>
      <c r="T91" s="2"/>
      <c r="Z91" s="2"/>
      <c r="AG91" s="1"/>
      <c r="AH91" s="1"/>
      <c r="AI91" s="1"/>
      <c r="AJ91" s="1"/>
      <c r="AK91"/>
      <c r="AL91"/>
    </row>
    <row r="92" spans="12:38" x14ac:dyDescent="0.2">
      <c r="L92" s="2"/>
      <c r="S92" s="2"/>
      <c r="T92" s="2"/>
      <c r="Z92" s="2"/>
      <c r="AG92" s="1"/>
      <c r="AH92" s="1"/>
      <c r="AI92" s="1"/>
      <c r="AJ92" s="1"/>
      <c r="AK92"/>
      <c r="AL92"/>
    </row>
    <row r="93" spans="12:38" x14ac:dyDescent="0.2">
      <c r="L93" s="2"/>
      <c r="S93" s="2"/>
      <c r="T93" s="2"/>
      <c r="Z93" s="2"/>
      <c r="AG93" s="1"/>
      <c r="AH93" s="1"/>
      <c r="AI93" s="1"/>
      <c r="AJ93" s="1"/>
      <c r="AK93"/>
      <c r="AL93"/>
    </row>
    <row r="94" spans="12:38" x14ac:dyDescent="0.2">
      <c r="L94" s="2"/>
      <c r="S94" s="2"/>
      <c r="T94" s="2"/>
      <c r="Z94" s="2"/>
      <c r="AG94" s="1"/>
      <c r="AH94" s="1"/>
      <c r="AI94" s="1"/>
      <c r="AJ94" s="1"/>
      <c r="AK94"/>
      <c r="AL94"/>
    </row>
    <row r="95" spans="12:38" x14ac:dyDescent="0.2">
      <c r="L95" s="2"/>
      <c r="S95" s="2"/>
      <c r="T95" s="2"/>
      <c r="Z95" s="2"/>
      <c r="AG95" s="1"/>
      <c r="AH95" s="1"/>
      <c r="AI95" s="1"/>
      <c r="AJ95" s="1"/>
      <c r="AK95"/>
      <c r="AL95"/>
    </row>
    <row r="96" spans="12:38" x14ac:dyDescent="0.2">
      <c r="L96" s="2"/>
      <c r="S96" s="2"/>
      <c r="T96" s="2"/>
      <c r="Z96" s="2"/>
      <c r="AG96" s="1"/>
      <c r="AH96" s="1"/>
      <c r="AI96" s="1"/>
      <c r="AJ96" s="1"/>
      <c r="AK96"/>
      <c r="AL96"/>
    </row>
    <row r="97" spans="12:38" x14ac:dyDescent="0.2">
      <c r="L97" s="2"/>
      <c r="S97" s="2"/>
      <c r="T97" s="2"/>
      <c r="Z97" s="2"/>
      <c r="AG97" s="1"/>
      <c r="AH97" s="1"/>
      <c r="AI97" s="1"/>
      <c r="AJ97" s="1"/>
      <c r="AK97"/>
      <c r="AL97"/>
    </row>
    <row r="98" spans="12:38" x14ac:dyDescent="0.2">
      <c r="L98" s="2"/>
      <c r="S98" s="2"/>
      <c r="T98" s="2"/>
      <c r="Z98" s="2"/>
      <c r="AG98" s="1"/>
      <c r="AH98" s="1"/>
      <c r="AI98" s="1"/>
      <c r="AJ98" s="1"/>
      <c r="AK98"/>
      <c r="AL98"/>
    </row>
    <row r="99" spans="12:38" x14ac:dyDescent="0.2">
      <c r="L99" s="2"/>
      <c r="S99" s="2"/>
      <c r="T99" s="2"/>
      <c r="Z99" s="2"/>
      <c r="AG99" s="1"/>
      <c r="AH99" s="1"/>
      <c r="AI99" s="1"/>
      <c r="AJ99" s="1"/>
      <c r="AK99"/>
      <c r="AL99"/>
    </row>
    <row r="100" spans="12:38" x14ac:dyDescent="0.2">
      <c r="L100" s="2"/>
      <c r="S100" s="2"/>
      <c r="T100" s="2"/>
      <c r="Z100" s="2"/>
      <c r="AG100" s="1"/>
      <c r="AH100" s="1"/>
      <c r="AI100" s="1"/>
      <c r="AJ100" s="1"/>
      <c r="AK100"/>
      <c r="AL100"/>
    </row>
    <row r="101" spans="12:38" x14ac:dyDescent="0.2">
      <c r="L101" s="2"/>
      <c r="S101" s="2"/>
      <c r="T101" s="2"/>
      <c r="Z101" s="2"/>
      <c r="AG101" s="1"/>
      <c r="AH101" s="1"/>
      <c r="AI101" s="1"/>
      <c r="AJ101" s="1"/>
      <c r="AK101"/>
      <c r="AL101"/>
    </row>
    <row r="102" spans="12:38" x14ac:dyDescent="0.2">
      <c r="L102" s="2"/>
      <c r="S102" s="2"/>
      <c r="T102" s="2"/>
      <c r="Z102" s="2"/>
      <c r="AG102" s="1"/>
      <c r="AH102" s="1"/>
      <c r="AI102" s="1"/>
      <c r="AJ102" s="1"/>
      <c r="AK102"/>
      <c r="AL102"/>
    </row>
    <row r="103" spans="12:38" x14ac:dyDescent="0.2">
      <c r="L103" s="2"/>
      <c r="S103" s="2"/>
      <c r="T103" s="2"/>
      <c r="Z103" s="2"/>
      <c r="AG103" s="1"/>
      <c r="AH103" s="1"/>
      <c r="AI103" s="1"/>
      <c r="AJ103" s="1"/>
      <c r="AK103"/>
      <c r="AL103"/>
    </row>
    <row r="104" spans="12:38" x14ac:dyDescent="0.2">
      <c r="L104" s="2"/>
      <c r="S104" s="2"/>
      <c r="T104" s="2"/>
      <c r="Z104" s="2"/>
      <c r="AG104" s="1"/>
      <c r="AH104" s="1"/>
      <c r="AI104" s="1"/>
      <c r="AJ104" s="1"/>
      <c r="AK104"/>
      <c r="AL104"/>
    </row>
    <row r="105" spans="12:38" x14ac:dyDescent="0.2">
      <c r="L105" s="2"/>
      <c r="S105" s="2"/>
      <c r="T105" s="2"/>
      <c r="Z105" s="2"/>
      <c r="AG105" s="1"/>
      <c r="AH105" s="1"/>
      <c r="AI105" s="1"/>
      <c r="AJ105" s="1"/>
      <c r="AK105"/>
      <c r="AL105"/>
    </row>
    <row r="106" spans="12:38" x14ac:dyDescent="0.2">
      <c r="L106" s="2"/>
      <c r="S106" s="2"/>
      <c r="T106" s="2"/>
      <c r="Z106" s="2"/>
      <c r="AG106" s="1"/>
      <c r="AH106" s="1"/>
      <c r="AI106" s="1"/>
      <c r="AJ106" s="1"/>
      <c r="AK106"/>
      <c r="AL106"/>
    </row>
    <row r="107" spans="12:38" x14ac:dyDescent="0.2">
      <c r="L107" s="2"/>
      <c r="S107" s="2"/>
      <c r="T107" s="2"/>
      <c r="Z107" s="2"/>
      <c r="AG107" s="1"/>
      <c r="AH107" s="1"/>
      <c r="AI107" s="1"/>
      <c r="AJ107" s="1"/>
      <c r="AK107"/>
      <c r="AL107"/>
    </row>
    <row r="108" spans="12:38" x14ac:dyDescent="0.2">
      <c r="L108" s="2"/>
      <c r="S108" s="2"/>
      <c r="T108" s="2"/>
      <c r="Z108" s="2"/>
      <c r="AG108" s="1"/>
      <c r="AH108" s="1"/>
      <c r="AI108" s="1"/>
      <c r="AJ108" s="1"/>
      <c r="AK108"/>
      <c r="AL108"/>
    </row>
    <row r="109" spans="12:38" x14ac:dyDescent="0.2">
      <c r="L109" s="2"/>
      <c r="S109" s="2"/>
      <c r="T109" s="2"/>
      <c r="Z109" s="2"/>
      <c r="AG109" s="1"/>
      <c r="AH109" s="1"/>
      <c r="AI109" s="1"/>
      <c r="AJ109" s="1"/>
      <c r="AK109"/>
      <c r="AL109"/>
    </row>
    <row r="110" spans="12:38" x14ac:dyDescent="0.2">
      <c r="L110" s="2"/>
      <c r="S110" s="2"/>
      <c r="T110" s="2"/>
      <c r="Z110" s="2"/>
      <c r="AG110" s="1"/>
      <c r="AH110" s="1"/>
      <c r="AI110" s="1"/>
      <c r="AJ110" s="1"/>
      <c r="AK110"/>
      <c r="AL110"/>
    </row>
    <row r="111" spans="12:38" x14ac:dyDescent="0.2">
      <c r="L111" s="2"/>
      <c r="S111" s="2"/>
      <c r="T111" s="2"/>
      <c r="Z111" s="2"/>
      <c r="AG111" s="1"/>
      <c r="AH111" s="1"/>
      <c r="AI111" s="1"/>
      <c r="AJ111" s="1"/>
      <c r="AK111"/>
      <c r="AL111"/>
    </row>
    <row r="112" spans="12:38" x14ac:dyDescent="0.2">
      <c r="L112" s="2"/>
      <c r="S112" s="2"/>
      <c r="T112" s="2"/>
      <c r="Z112" s="2"/>
      <c r="AG112" s="1"/>
      <c r="AH112" s="1"/>
      <c r="AI112" s="1"/>
      <c r="AJ112" s="1"/>
      <c r="AK112"/>
      <c r="AL112"/>
    </row>
    <row r="113" spans="12:38" x14ac:dyDescent="0.2">
      <c r="L113" s="2"/>
      <c r="S113" s="2"/>
      <c r="T113" s="2"/>
      <c r="Z113" s="2"/>
      <c r="AG113" s="1"/>
      <c r="AH113" s="1"/>
      <c r="AI113" s="1"/>
      <c r="AJ113" s="1"/>
      <c r="AK113"/>
      <c r="AL113"/>
    </row>
    <row r="114" spans="12:38" x14ac:dyDescent="0.2">
      <c r="L114" s="2"/>
      <c r="S114" s="2"/>
      <c r="T114" s="2"/>
      <c r="Z114" s="2"/>
      <c r="AG114" s="1"/>
      <c r="AH114" s="1"/>
      <c r="AI114" s="1"/>
      <c r="AJ114" s="1"/>
      <c r="AK114"/>
      <c r="AL114"/>
    </row>
    <row r="115" spans="12:38" x14ac:dyDescent="0.2">
      <c r="L115" s="2"/>
      <c r="S115" s="2"/>
      <c r="T115" s="2"/>
      <c r="Z115" s="2"/>
      <c r="AG115" s="1"/>
      <c r="AH115" s="1"/>
      <c r="AI115" s="1"/>
      <c r="AJ115" s="1"/>
      <c r="AK115"/>
      <c r="AL115"/>
    </row>
    <row r="116" spans="12:38" x14ac:dyDescent="0.2">
      <c r="L116" s="2"/>
      <c r="S116" s="2"/>
      <c r="T116" s="2"/>
      <c r="Z116" s="2"/>
      <c r="AG116" s="1"/>
      <c r="AH116" s="1"/>
      <c r="AI116" s="1"/>
      <c r="AJ116" s="1"/>
      <c r="AK116"/>
      <c r="AL116"/>
    </row>
    <row r="117" spans="12:38" x14ac:dyDescent="0.2">
      <c r="L117" s="2"/>
      <c r="S117" s="2"/>
      <c r="T117" s="2"/>
      <c r="Z117" s="2"/>
      <c r="AG117" s="1"/>
      <c r="AH117" s="1"/>
      <c r="AI117" s="1"/>
      <c r="AJ117" s="1"/>
      <c r="AK117"/>
      <c r="AL117"/>
    </row>
    <row r="118" spans="12:38" x14ac:dyDescent="0.2">
      <c r="L118" s="2"/>
      <c r="S118" s="2"/>
      <c r="T118" s="2"/>
      <c r="Z118" s="2"/>
      <c r="AG118" s="1"/>
      <c r="AH118" s="1"/>
      <c r="AI118" s="1"/>
      <c r="AJ118" s="1"/>
      <c r="AK118"/>
      <c r="AL118"/>
    </row>
    <row r="119" spans="12:38" x14ac:dyDescent="0.2">
      <c r="L119" s="2"/>
      <c r="S119" s="2"/>
      <c r="T119" s="2"/>
      <c r="Z119" s="2"/>
      <c r="AG119" s="1"/>
      <c r="AH119" s="1"/>
      <c r="AI119" s="1"/>
      <c r="AJ119" s="1"/>
      <c r="AK119"/>
      <c r="AL119"/>
    </row>
    <row r="120" spans="12:38" x14ac:dyDescent="0.2">
      <c r="L120" s="2"/>
      <c r="S120" s="2"/>
      <c r="T120" s="2"/>
      <c r="Z120" s="2"/>
      <c r="AG120" s="1"/>
      <c r="AH120" s="1"/>
      <c r="AI120" s="1"/>
      <c r="AJ120" s="1"/>
      <c r="AK120"/>
      <c r="AL120"/>
    </row>
    <row r="121" spans="12:38" x14ac:dyDescent="0.2">
      <c r="L121" s="2"/>
      <c r="S121" s="2"/>
      <c r="T121" s="2"/>
      <c r="Z121" s="2"/>
      <c r="AG121" s="1"/>
      <c r="AH121" s="1"/>
      <c r="AI121" s="1"/>
      <c r="AJ121" s="1"/>
      <c r="AK121"/>
      <c r="AL121"/>
    </row>
    <row r="122" spans="12:38" x14ac:dyDescent="0.2">
      <c r="L122" s="2"/>
      <c r="S122" s="2"/>
      <c r="T122" s="2"/>
      <c r="Z122" s="2"/>
      <c r="AG122" s="1"/>
      <c r="AH122" s="1"/>
      <c r="AI122" s="1"/>
      <c r="AJ122" s="1"/>
      <c r="AK122"/>
      <c r="AL122"/>
    </row>
    <row r="123" spans="12:38" x14ac:dyDescent="0.2">
      <c r="L123" s="2"/>
      <c r="S123" s="2"/>
      <c r="T123" s="2"/>
      <c r="Z123" s="2"/>
      <c r="AG123" s="1"/>
      <c r="AH123" s="1"/>
      <c r="AI123" s="1"/>
      <c r="AJ123" s="1"/>
      <c r="AK123"/>
      <c r="AL123"/>
    </row>
    <row r="124" spans="12:38" x14ac:dyDescent="0.2">
      <c r="L124" s="2"/>
      <c r="S124" s="2"/>
      <c r="T124" s="2"/>
      <c r="Z124" s="2"/>
      <c r="AG124" s="1"/>
      <c r="AH124" s="1"/>
      <c r="AI124" s="1"/>
      <c r="AJ124" s="1"/>
      <c r="AK124"/>
      <c r="AL124"/>
    </row>
    <row r="125" spans="12:38" x14ac:dyDescent="0.2">
      <c r="L125" s="2"/>
      <c r="S125" s="2"/>
      <c r="T125" s="2"/>
      <c r="Z125" s="2"/>
      <c r="AG125" s="1"/>
      <c r="AH125" s="1"/>
      <c r="AI125" s="1"/>
      <c r="AJ125" s="1"/>
      <c r="AK125"/>
      <c r="AL125"/>
    </row>
    <row r="126" spans="12:38" x14ac:dyDescent="0.2">
      <c r="L126" s="2"/>
      <c r="S126" s="2"/>
      <c r="T126" s="2"/>
      <c r="Z126" s="2"/>
      <c r="AG126" s="1"/>
      <c r="AH126" s="1"/>
      <c r="AI126" s="1"/>
      <c r="AJ126" s="1"/>
      <c r="AK126"/>
      <c r="AL126"/>
    </row>
    <row r="127" spans="12:38" x14ac:dyDescent="0.2">
      <c r="L127" s="2"/>
      <c r="S127" s="2"/>
      <c r="T127" s="2"/>
      <c r="Z127" s="2"/>
      <c r="AG127" s="1"/>
      <c r="AH127" s="1"/>
      <c r="AI127" s="1"/>
      <c r="AJ127" s="1"/>
      <c r="AK127"/>
      <c r="AL127"/>
    </row>
    <row r="128" spans="12:38" x14ac:dyDescent="0.2">
      <c r="L128" s="2"/>
      <c r="S128" s="2"/>
      <c r="T128" s="2"/>
      <c r="Z128" s="2"/>
      <c r="AG128" s="1"/>
      <c r="AH128" s="1"/>
      <c r="AI128" s="1"/>
      <c r="AJ128" s="1"/>
      <c r="AK128"/>
      <c r="AL128"/>
    </row>
    <row r="129" spans="12:38" x14ac:dyDescent="0.2">
      <c r="L129" s="2"/>
      <c r="S129" s="2"/>
      <c r="T129" s="2"/>
      <c r="Z129" s="2"/>
      <c r="AG129" s="1"/>
      <c r="AH129" s="1"/>
      <c r="AI129" s="1"/>
      <c r="AJ129" s="1"/>
      <c r="AK129"/>
      <c r="AL129"/>
    </row>
    <row r="130" spans="12:38" x14ac:dyDescent="0.2">
      <c r="L130" s="2"/>
      <c r="S130" s="2"/>
      <c r="T130" s="2"/>
      <c r="Z130" s="2"/>
      <c r="AG130" s="1"/>
      <c r="AH130" s="1"/>
      <c r="AI130" s="1"/>
      <c r="AJ130" s="1"/>
      <c r="AK130"/>
      <c r="AL130"/>
    </row>
    <row r="131" spans="12:38" x14ac:dyDescent="0.2">
      <c r="L131" s="2"/>
      <c r="S131" s="2"/>
      <c r="T131" s="2"/>
      <c r="Z131" s="2"/>
      <c r="AG131" s="1"/>
      <c r="AH131" s="1"/>
      <c r="AI131" s="1"/>
      <c r="AJ131" s="1"/>
      <c r="AK131"/>
      <c r="AL131"/>
    </row>
    <row r="132" spans="12:38" x14ac:dyDescent="0.2">
      <c r="L132" s="2"/>
      <c r="S132" s="2"/>
      <c r="T132" s="2"/>
      <c r="Z132" s="2"/>
      <c r="AG132" s="1"/>
      <c r="AH132" s="1"/>
      <c r="AI132" s="1"/>
      <c r="AJ132" s="1"/>
      <c r="AK132"/>
      <c r="AL132"/>
    </row>
    <row r="133" spans="12:38" x14ac:dyDescent="0.2">
      <c r="L133" s="2"/>
      <c r="S133" s="2"/>
      <c r="T133" s="2"/>
      <c r="Z133" s="2"/>
      <c r="AG133" s="1"/>
      <c r="AH133" s="1"/>
      <c r="AI133" s="1"/>
      <c r="AJ133" s="1"/>
      <c r="AK133"/>
      <c r="AL133"/>
    </row>
    <row r="134" spans="12:38" x14ac:dyDescent="0.2">
      <c r="L134" s="2"/>
      <c r="S134" s="2"/>
      <c r="T134" s="2"/>
      <c r="Z134" s="2"/>
      <c r="AG134" s="1"/>
      <c r="AH134" s="1"/>
      <c r="AI134" s="1"/>
      <c r="AJ134" s="1"/>
      <c r="AK134"/>
      <c r="AL134"/>
    </row>
    <row r="135" spans="12:38" x14ac:dyDescent="0.2">
      <c r="L135" s="2"/>
      <c r="S135" s="2"/>
      <c r="T135" s="2"/>
      <c r="Z135" s="2"/>
      <c r="AG135" s="1"/>
      <c r="AH135" s="1"/>
      <c r="AI135" s="1"/>
      <c r="AJ135" s="1"/>
      <c r="AK135"/>
      <c r="AL135"/>
    </row>
    <row r="136" spans="12:38" x14ac:dyDescent="0.2">
      <c r="L136" s="2"/>
      <c r="S136" s="2"/>
      <c r="T136" s="2"/>
      <c r="Z136" s="2"/>
      <c r="AG136" s="1"/>
      <c r="AH136" s="1"/>
      <c r="AI136" s="1"/>
      <c r="AJ136" s="1"/>
      <c r="AK136"/>
      <c r="AL136"/>
    </row>
    <row r="137" spans="12:38" x14ac:dyDescent="0.2">
      <c r="L137" s="2"/>
      <c r="S137" s="2"/>
      <c r="T137" s="2"/>
      <c r="Z137" s="2"/>
      <c r="AG137" s="1"/>
      <c r="AH137" s="1"/>
      <c r="AI137" s="1"/>
      <c r="AJ137" s="1"/>
      <c r="AK137"/>
      <c r="AL137"/>
    </row>
    <row r="138" spans="12:38" x14ac:dyDescent="0.2">
      <c r="L138" s="2"/>
      <c r="S138" s="2"/>
      <c r="T138" s="2"/>
      <c r="Z138" s="2"/>
      <c r="AG138" s="1"/>
      <c r="AH138" s="1"/>
      <c r="AI138" s="1"/>
      <c r="AJ138" s="1"/>
      <c r="AK138"/>
      <c r="AL138"/>
    </row>
    <row r="139" spans="12:38" x14ac:dyDescent="0.2">
      <c r="L139" s="2"/>
      <c r="S139" s="2"/>
      <c r="T139" s="2"/>
      <c r="Z139" s="2"/>
      <c r="AG139" s="1"/>
      <c r="AH139" s="1"/>
      <c r="AI139" s="1"/>
      <c r="AJ139" s="1"/>
      <c r="AK139"/>
      <c r="AL139"/>
    </row>
    <row r="140" spans="12:38" x14ac:dyDescent="0.2">
      <c r="L140" s="2"/>
      <c r="S140" s="2"/>
      <c r="T140" s="2"/>
      <c r="Z140" s="2"/>
      <c r="AG140" s="1"/>
      <c r="AH140" s="1"/>
      <c r="AI140" s="1"/>
      <c r="AJ140" s="1"/>
      <c r="AK140"/>
      <c r="AL140"/>
    </row>
    <row r="141" spans="12:38" x14ac:dyDescent="0.2">
      <c r="L141" s="2"/>
      <c r="S141" s="2"/>
      <c r="T141" s="2"/>
      <c r="Z141" s="2"/>
      <c r="AG141" s="1"/>
      <c r="AH141" s="1"/>
      <c r="AI141" s="1"/>
      <c r="AJ141" s="1"/>
      <c r="AK141"/>
      <c r="AL141"/>
    </row>
    <row r="142" spans="12:38" x14ac:dyDescent="0.2">
      <c r="L142" s="2"/>
      <c r="S142" s="2"/>
      <c r="T142" s="2"/>
      <c r="Z142" s="2"/>
      <c r="AG142" s="1"/>
      <c r="AH142" s="1"/>
      <c r="AI142" s="1"/>
      <c r="AJ142" s="1"/>
      <c r="AK142"/>
      <c r="AL142"/>
    </row>
    <row r="143" spans="12:38" x14ac:dyDescent="0.2">
      <c r="L143" s="2"/>
      <c r="S143" s="2"/>
      <c r="T143" s="2"/>
      <c r="Z143" s="2"/>
      <c r="AG143" s="1"/>
      <c r="AH143" s="1"/>
      <c r="AI143" s="1"/>
      <c r="AJ143" s="1"/>
      <c r="AK143"/>
      <c r="AL143"/>
    </row>
    <row r="144" spans="12:38" x14ac:dyDescent="0.2">
      <c r="L144" s="2"/>
      <c r="S144" s="2"/>
      <c r="T144" s="2"/>
      <c r="Z144" s="2"/>
      <c r="AG144" s="1"/>
      <c r="AH144" s="1"/>
      <c r="AI144" s="1"/>
      <c r="AJ144" s="1"/>
      <c r="AK144"/>
      <c r="AL144"/>
    </row>
    <row r="145" spans="12:38" x14ac:dyDescent="0.2">
      <c r="L145" s="2"/>
      <c r="S145" s="2"/>
      <c r="T145" s="2"/>
      <c r="Z145" s="2"/>
      <c r="AG145" s="1"/>
      <c r="AH145" s="1"/>
      <c r="AI145" s="1"/>
      <c r="AJ145" s="1"/>
      <c r="AK145"/>
      <c r="AL145"/>
    </row>
    <row r="146" spans="12:38" x14ac:dyDescent="0.2">
      <c r="L146" s="2"/>
      <c r="S146" s="2"/>
      <c r="T146" s="2"/>
      <c r="Z146" s="2"/>
      <c r="AG146" s="1"/>
      <c r="AH146" s="1"/>
      <c r="AI146" s="1"/>
      <c r="AJ146" s="1"/>
      <c r="AK146"/>
      <c r="AL146"/>
    </row>
    <row r="147" spans="12:38" x14ac:dyDescent="0.2">
      <c r="L147" s="2"/>
      <c r="S147" s="2"/>
      <c r="T147" s="2"/>
      <c r="Z147" s="2"/>
      <c r="AG147" s="1"/>
      <c r="AH147" s="1"/>
      <c r="AI147" s="1"/>
      <c r="AJ147" s="1"/>
      <c r="AK147"/>
      <c r="AL147"/>
    </row>
    <row r="148" spans="12:38" x14ac:dyDescent="0.2">
      <c r="L148" s="2"/>
      <c r="S148" s="2"/>
      <c r="T148" s="2"/>
      <c r="Z148" s="2"/>
      <c r="AG148" s="1"/>
      <c r="AH148" s="1"/>
      <c r="AI148" s="1"/>
      <c r="AJ148" s="1"/>
      <c r="AK148"/>
      <c r="AL148"/>
    </row>
    <row r="149" spans="12:38" x14ac:dyDescent="0.2">
      <c r="L149" s="2"/>
      <c r="S149" s="2"/>
      <c r="T149" s="2"/>
      <c r="Z149" s="2"/>
      <c r="AG149" s="1"/>
      <c r="AH149" s="1"/>
      <c r="AI149" s="1"/>
      <c r="AJ149" s="1"/>
      <c r="AK149"/>
      <c r="AL149"/>
    </row>
    <row r="150" spans="12:38" x14ac:dyDescent="0.2">
      <c r="L150" s="2"/>
      <c r="S150" s="2"/>
      <c r="T150" s="2"/>
      <c r="Z150" s="2"/>
      <c r="AG150" s="1"/>
      <c r="AH150" s="1"/>
      <c r="AI150" s="1"/>
      <c r="AJ150" s="1"/>
      <c r="AK150"/>
      <c r="AL150"/>
    </row>
    <row r="151" spans="12:38" x14ac:dyDescent="0.2">
      <c r="L151" s="2"/>
      <c r="S151" s="2"/>
      <c r="T151" s="2"/>
      <c r="Z151" s="2"/>
      <c r="AG151" s="1"/>
      <c r="AH151" s="1"/>
      <c r="AI151" s="1"/>
      <c r="AJ151" s="1"/>
      <c r="AK151"/>
      <c r="AL151"/>
    </row>
    <row r="152" spans="12:38" x14ac:dyDescent="0.2">
      <c r="L152" s="2"/>
      <c r="S152" s="2"/>
      <c r="T152" s="2"/>
      <c r="Z152" s="2"/>
      <c r="AG152" s="1"/>
      <c r="AH152" s="1"/>
      <c r="AI152" s="1"/>
      <c r="AJ152" s="1"/>
      <c r="AK152"/>
      <c r="AL152"/>
    </row>
    <row r="153" spans="12:38" x14ac:dyDescent="0.2">
      <c r="L153" s="2"/>
      <c r="S153" s="2"/>
      <c r="T153" s="2"/>
      <c r="Z153" s="2"/>
      <c r="AG153" s="1"/>
      <c r="AH153" s="1"/>
      <c r="AI153" s="1"/>
      <c r="AJ153" s="1"/>
      <c r="AK153"/>
      <c r="AL153"/>
    </row>
    <row r="154" spans="12:38" x14ac:dyDescent="0.2">
      <c r="L154" s="2"/>
      <c r="S154" s="2"/>
      <c r="T154" s="2"/>
      <c r="Z154" s="2"/>
      <c r="AG154" s="1"/>
      <c r="AH154" s="1"/>
      <c r="AI154" s="1"/>
      <c r="AJ154" s="1"/>
      <c r="AK154"/>
      <c r="AL154"/>
    </row>
    <row r="155" spans="12:38" x14ac:dyDescent="0.2">
      <c r="L155" s="2"/>
      <c r="S155" s="2"/>
      <c r="T155" s="2"/>
      <c r="Z155" s="2"/>
      <c r="AG155" s="1"/>
      <c r="AH155" s="1"/>
      <c r="AI155" s="1"/>
      <c r="AJ155" s="1"/>
      <c r="AK155"/>
      <c r="AL155"/>
    </row>
    <row r="156" spans="12:38" x14ac:dyDescent="0.2">
      <c r="L156" s="2"/>
      <c r="S156" s="2"/>
      <c r="T156" s="2"/>
      <c r="Z156" s="2"/>
      <c r="AG156" s="1"/>
      <c r="AH156" s="1"/>
      <c r="AI156" s="1"/>
      <c r="AJ156" s="1"/>
      <c r="AK156"/>
      <c r="AL156"/>
    </row>
    <row r="157" spans="12:38" x14ac:dyDescent="0.2">
      <c r="L157" s="2"/>
      <c r="S157" s="2"/>
      <c r="T157" s="2"/>
      <c r="Z157" s="2"/>
      <c r="AG157" s="1"/>
      <c r="AH157" s="1"/>
      <c r="AI157" s="1"/>
      <c r="AJ157" s="1"/>
      <c r="AK157"/>
      <c r="AL157"/>
    </row>
    <row r="158" spans="12:38" x14ac:dyDescent="0.2">
      <c r="L158" s="2"/>
      <c r="S158" s="2"/>
      <c r="T158" s="2"/>
      <c r="Z158" s="2"/>
      <c r="AG158" s="1"/>
      <c r="AH158" s="1"/>
      <c r="AI158" s="1"/>
      <c r="AJ158" s="1"/>
      <c r="AK158"/>
      <c r="AL158"/>
    </row>
    <row r="159" spans="12:38" x14ac:dyDescent="0.2">
      <c r="L159" s="2"/>
      <c r="S159" s="2"/>
      <c r="T159" s="2"/>
      <c r="Z159" s="2"/>
      <c r="AG159" s="1"/>
      <c r="AH159" s="1"/>
      <c r="AI159" s="1"/>
      <c r="AJ159" s="1"/>
      <c r="AK159"/>
      <c r="AL159"/>
    </row>
    <row r="160" spans="12:38" x14ac:dyDescent="0.2">
      <c r="L160" s="2"/>
      <c r="S160" s="2"/>
      <c r="T160" s="2"/>
      <c r="Z160" s="2"/>
      <c r="AG160" s="1"/>
      <c r="AH160" s="1"/>
      <c r="AI160" s="1"/>
      <c r="AJ160" s="1"/>
      <c r="AK160"/>
      <c r="AL160"/>
    </row>
    <row r="161" spans="12:38" x14ac:dyDescent="0.2">
      <c r="L161" s="2"/>
      <c r="S161" s="2"/>
      <c r="T161" s="2"/>
      <c r="Z161" s="2"/>
      <c r="AG161" s="1"/>
      <c r="AH161" s="1"/>
      <c r="AI161" s="1"/>
      <c r="AJ161" s="1"/>
      <c r="AK161"/>
      <c r="AL161"/>
    </row>
    <row r="162" spans="12:38" x14ac:dyDescent="0.2">
      <c r="L162" s="2"/>
      <c r="S162" s="2"/>
      <c r="T162" s="2"/>
      <c r="Z162" s="2"/>
      <c r="AG162" s="1"/>
      <c r="AH162" s="1"/>
      <c r="AI162" s="1"/>
      <c r="AJ162" s="1"/>
      <c r="AK162"/>
      <c r="AL162"/>
    </row>
    <row r="163" spans="12:38" x14ac:dyDescent="0.2">
      <c r="L163" s="2"/>
      <c r="S163" s="2"/>
      <c r="T163" s="2"/>
      <c r="Z163" s="2"/>
      <c r="AG163" s="1"/>
      <c r="AH163" s="1"/>
      <c r="AI163" s="1"/>
      <c r="AJ163" s="1"/>
      <c r="AK163"/>
      <c r="AL163"/>
    </row>
    <row r="164" spans="12:38" x14ac:dyDescent="0.2">
      <c r="L164" s="2"/>
      <c r="S164" s="2"/>
      <c r="T164" s="2"/>
      <c r="Z164" s="2"/>
      <c r="AG164" s="1"/>
      <c r="AH164" s="1"/>
      <c r="AI164" s="1"/>
      <c r="AJ164" s="1"/>
      <c r="AK164"/>
      <c r="AL164"/>
    </row>
    <row r="165" spans="12:38" x14ac:dyDescent="0.2">
      <c r="L165" s="2"/>
      <c r="S165" s="2"/>
      <c r="T165" s="2"/>
      <c r="Z165" s="2"/>
      <c r="AG165" s="1"/>
      <c r="AH165" s="1"/>
      <c r="AI165" s="1"/>
      <c r="AJ165" s="1"/>
      <c r="AK165"/>
      <c r="AL165"/>
    </row>
    <row r="166" spans="12:38" x14ac:dyDescent="0.2">
      <c r="L166" s="2"/>
      <c r="S166" s="2"/>
      <c r="T166" s="2"/>
      <c r="Z166" s="2"/>
      <c r="AG166" s="1"/>
      <c r="AH166" s="1"/>
      <c r="AI166" s="1"/>
      <c r="AJ166" s="1"/>
      <c r="AK166"/>
      <c r="AL166"/>
    </row>
    <row r="167" spans="12:38" x14ac:dyDescent="0.2">
      <c r="L167" s="2"/>
      <c r="S167" s="2"/>
      <c r="T167" s="2"/>
      <c r="Z167" s="2"/>
      <c r="AG167" s="1"/>
      <c r="AH167" s="1"/>
      <c r="AI167" s="1"/>
      <c r="AJ167" s="1"/>
      <c r="AK167"/>
      <c r="AL167"/>
    </row>
    <row r="168" spans="12:38" x14ac:dyDescent="0.2">
      <c r="L168" s="2"/>
      <c r="S168" s="2"/>
      <c r="T168" s="2"/>
      <c r="Z168" s="2"/>
      <c r="AG168" s="1"/>
      <c r="AH168" s="1"/>
      <c r="AI168" s="1"/>
      <c r="AJ168" s="1"/>
      <c r="AK168"/>
      <c r="AL168"/>
    </row>
    <row r="169" spans="12:38" x14ac:dyDescent="0.2">
      <c r="L169" s="2"/>
      <c r="S169" s="2"/>
      <c r="T169" s="2"/>
      <c r="Z169" s="2"/>
      <c r="AG169" s="1"/>
      <c r="AH169" s="1"/>
      <c r="AI169" s="1"/>
      <c r="AJ169" s="1"/>
      <c r="AK169"/>
      <c r="AL169"/>
    </row>
    <row r="170" spans="12:38" x14ac:dyDescent="0.2">
      <c r="L170" s="2"/>
      <c r="S170" s="2"/>
      <c r="T170" s="2"/>
      <c r="Z170" s="2"/>
      <c r="AG170" s="1"/>
      <c r="AH170" s="1"/>
      <c r="AI170" s="1"/>
      <c r="AJ170" s="1"/>
      <c r="AK170"/>
      <c r="AL170"/>
    </row>
    <row r="171" spans="12:38" x14ac:dyDescent="0.2">
      <c r="L171" s="2"/>
      <c r="S171" s="2"/>
      <c r="T171" s="2"/>
      <c r="Z171" s="2"/>
      <c r="AG171" s="1"/>
      <c r="AH171" s="1"/>
      <c r="AI171" s="1"/>
      <c r="AJ171" s="1"/>
      <c r="AK171"/>
      <c r="AL171"/>
    </row>
    <row r="172" spans="12:38" x14ac:dyDescent="0.2">
      <c r="L172" s="2"/>
      <c r="S172" s="2"/>
      <c r="T172" s="2"/>
      <c r="Z172" s="2"/>
      <c r="AG172" s="1"/>
      <c r="AH172" s="1"/>
      <c r="AI172" s="1"/>
      <c r="AJ172" s="1"/>
      <c r="AK172"/>
      <c r="AL172"/>
    </row>
    <row r="173" spans="12:38" x14ac:dyDescent="0.2">
      <c r="L173" s="2"/>
      <c r="S173" s="2"/>
      <c r="T173" s="2"/>
      <c r="Z173" s="2"/>
      <c r="AG173" s="1"/>
      <c r="AH173" s="1"/>
      <c r="AI173" s="1"/>
      <c r="AJ173" s="1"/>
      <c r="AK173"/>
      <c r="AL173"/>
    </row>
    <row r="174" spans="12:38" x14ac:dyDescent="0.2">
      <c r="L174" s="2"/>
      <c r="S174" s="2"/>
      <c r="T174" s="2"/>
      <c r="Z174" s="2"/>
      <c r="AG174" s="1"/>
      <c r="AH174" s="1"/>
      <c r="AI174" s="1"/>
      <c r="AJ174" s="1"/>
      <c r="AK174"/>
      <c r="AL174"/>
    </row>
    <row r="175" spans="12:38" x14ac:dyDescent="0.2">
      <c r="L175" s="2"/>
      <c r="S175" s="2"/>
      <c r="T175" s="2"/>
      <c r="Z175" s="2"/>
      <c r="AG175" s="1"/>
      <c r="AH175" s="1"/>
      <c r="AI175" s="1"/>
      <c r="AJ175" s="1"/>
      <c r="AK175"/>
      <c r="AL175"/>
    </row>
    <row r="176" spans="12:38" x14ac:dyDescent="0.2">
      <c r="L176" s="2"/>
      <c r="S176" s="2"/>
      <c r="T176" s="2"/>
      <c r="Z176" s="2"/>
      <c r="AG176" s="1"/>
      <c r="AH176" s="1"/>
      <c r="AI176" s="1"/>
      <c r="AJ176" s="1"/>
      <c r="AK176"/>
      <c r="AL176"/>
    </row>
    <row r="177" spans="12:38" x14ac:dyDescent="0.2">
      <c r="L177" s="2"/>
      <c r="S177" s="2"/>
      <c r="T177" s="2"/>
      <c r="Z177" s="2"/>
      <c r="AG177" s="1"/>
      <c r="AH177" s="1"/>
      <c r="AI177" s="1"/>
      <c r="AJ177" s="1"/>
      <c r="AK177"/>
      <c r="AL177"/>
    </row>
    <row r="178" spans="12:38" x14ac:dyDescent="0.2">
      <c r="L178" s="2"/>
      <c r="S178" s="2"/>
      <c r="T178" s="2"/>
      <c r="Z178" s="2"/>
      <c r="AG178" s="1"/>
      <c r="AH178" s="1"/>
      <c r="AI178" s="1"/>
      <c r="AJ178" s="1"/>
      <c r="AK178"/>
      <c r="AL178"/>
    </row>
    <row r="179" spans="12:38" x14ac:dyDescent="0.2">
      <c r="L179" s="2"/>
      <c r="S179" s="2"/>
      <c r="T179" s="2"/>
      <c r="Z179" s="2"/>
      <c r="AG179" s="1"/>
      <c r="AH179" s="1"/>
      <c r="AI179" s="1"/>
      <c r="AJ179" s="1"/>
      <c r="AK179"/>
      <c r="AL179"/>
    </row>
    <row r="180" spans="12:38" x14ac:dyDescent="0.2">
      <c r="L180" s="2"/>
      <c r="S180" s="2"/>
      <c r="T180" s="2"/>
      <c r="Z180" s="2"/>
      <c r="AG180" s="1"/>
      <c r="AH180" s="1"/>
      <c r="AI180" s="1"/>
      <c r="AJ180" s="1"/>
      <c r="AK180"/>
      <c r="AL180"/>
    </row>
    <row r="181" spans="12:38" x14ac:dyDescent="0.2">
      <c r="L181" s="2"/>
      <c r="S181" s="2"/>
      <c r="T181" s="2"/>
      <c r="Z181" s="2"/>
      <c r="AG181" s="1"/>
      <c r="AH181" s="1"/>
      <c r="AI181" s="1"/>
      <c r="AJ181" s="1"/>
      <c r="AK181"/>
      <c r="AL181"/>
    </row>
    <row r="182" spans="12:38" x14ac:dyDescent="0.2">
      <c r="L182" s="2"/>
      <c r="S182" s="2"/>
      <c r="T182" s="2"/>
      <c r="Z182" s="2"/>
      <c r="AG182" s="1"/>
      <c r="AH182" s="1"/>
      <c r="AI182" s="1"/>
      <c r="AJ182" s="1"/>
      <c r="AK182"/>
      <c r="AL182"/>
    </row>
    <row r="183" spans="12:38" x14ac:dyDescent="0.2">
      <c r="L183" s="2"/>
      <c r="S183" s="2"/>
      <c r="T183" s="2"/>
      <c r="Z183" s="2"/>
      <c r="AG183" s="1"/>
      <c r="AH183" s="1"/>
      <c r="AI183" s="1"/>
      <c r="AJ183" s="1"/>
      <c r="AK183"/>
      <c r="AL183"/>
    </row>
    <row r="184" spans="12:38" x14ac:dyDescent="0.2">
      <c r="L184" s="2"/>
      <c r="S184" s="2"/>
      <c r="T184" s="2"/>
      <c r="Z184" s="2"/>
      <c r="AG184" s="1"/>
      <c r="AH184" s="1"/>
      <c r="AI184" s="1"/>
      <c r="AJ184" s="1"/>
      <c r="AK184"/>
      <c r="AL184"/>
    </row>
    <row r="185" spans="12:38" x14ac:dyDescent="0.2">
      <c r="L185" s="2"/>
      <c r="S185" s="2"/>
      <c r="T185" s="2"/>
      <c r="Z185" s="2"/>
      <c r="AG185" s="1"/>
      <c r="AH185" s="1"/>
      <c r="AI185" s="1"/>
      <c r="AJ185" s="1"/>
      <c r="AK185"/>
      <c r="AL185"/>
    </row>
    <row r="186" spans="12:38" x14ac:dyDescent="0.2">
      <c r="L186" s="2"/>
      <c r="S186" s="2"/>
      <c r="T186" s="2"/>
      <c r="Z186" s="2"/>
      <c r="AG186" s="1"/>
      <c r="AH186" s="1"/>
      <c r="AI186" s="1"/>
      <c r="AJ186" s="1"/>
      <c r="AK186"/>
      <c r="AL186"/>
    </row>
    <row r="187" spans="12:38" x14ac:dyDescent="0.2">
      <c r="L187" s="2"/>
      <c r="S187" s="2"/>
      <c r="T187" s="2"/>
      <c r="Z187" s="2"/>
      <c r="AG187" s="1"/>
      <c r="AH187" s="1"/>
      <c r="AI187" s="1"/>
      <c r="AJ187" s="1"/>
      <c r="AK187"/>
      <c r="AL187"/>
    </row>
    <row r="188" spans="12:38" x14ac:dyDescent="0.2">
      <c r="L188" s="2"/>
      <c r="S188" s="2"/>
      <c r="T188" s="2"/>
      <c r="Z188" s="2"/>
      <c r="AG188" s="1"/>
      <c r="AH188" s="1"/>
      <c r="AI188" s="1"/>
      <c r="AJ188" s="1"/>
      <c r="AK188"/>
      <c r="AL188"/>
    </row>
    <row r="189" spans="12:38" x14ac:dyDescent="0.2">
      <c r="L189" s="2"/>
      <c r="S189" s="2"/>
      <c r="T189" s="2"/>
      <c r="Z189" s="2"/>
      <c r="AG189" s="1"/>
      <c r="AH189" s="1"/>
      <c r="AI189" s="1"/>
      <c r="AJ189" s="1"/>
      <c r="AK189"/>
      <c r="AL189"/>
    </row>
    <row r="190" spans="12:38" x14ac:dyDescent="0.2">
      <c r="L190" s="2"/>
      <c r="S190" s="2"/>
      <c r="T190" s="2"/>
      <c r="Z190" s="2"/>
      <c r="AG190" s="1"/>
      <c r="AH190" s="1"/>
      <c r="AI190" s="1"/>
      <c r="AJ190" s="1"/>
      <c r="AK190"/>
      <c r="AL190"/>
    </row>
    <row r="191" spans="12:38" x14ac:dyDescent="0.2">
      <c r="L191" s="2"/>
      <c r="S191" s="2"/>
      <c r="T191" s="2"/>
      <c r="Z191" s="2"/>
      <c r="AG191" s="1"/>
      <c r="AH191" s="1"/>
      <c r="AI191" s="1"/>
      <c r="AJ191" s="1"/>
      <c r="AK191"/>
      <c r="AL191"/>
    </row>
    <row r="192" spans="12:38" x14ac:dyDescent="0.2">
      <c r="L192" s="2"/>
      <c r="S192" s="2"/>
      <c r="T192" s="2"/>
      <c r="Z192" s="2"/>
      <c r="AG192" s="1"/>
      <c r="AH192" s="1"/>
      <c r="AI192" s="1"/>
      <c r="AJ192" s="1"/>
      <c r="AK192"/>
      <c r="AL192"/>
    </row>
    <row r="193" spans="12:38" x14ac:dyDescent="0.2">
      <c r="L193" s="2"/>
      <c r="S193" s="2"/>
      <c r="T193" s="2"/>
      <c r="Z193" s="2"/>
      <c r="AG193" s="1"/>
      <c r="AH193" s="1"/>
      <c r="AI193" s="1"/>
      <c r="AJ193" s="1"/>
      <c r="AK193"/>
      <c r="AL193"/>
    </row>
    <row r="194" spans="12:38" x14ac:dyDescent="0.2">
      <c r="L194" s="2"/>
      <c r="S194" s="2"/>
      <c r="T194" s="2"/>
      <c r="Z194" s="2"/>
      <c r="AG194" s="1"/>
      <c r="AH194" s="1"/>
      <c r="AI194" s="1"/>
      <c r="AJ194" s="1"/>
      <c r="AK194"/>
      <c r="AL194"/>
    </row>
    <row r="195" spans="12:38" x14ac:dyDescent="0.2">
      <c r="L195" s="2"/>
      <c r="S195" s="2"/>
      <c r="T195" s="2"/>
      <c r="Z195" s="2"/>
      <c r="AG195" s="1"/>
      <c r="AH195" s="1"/>
      <c r="AI195" s="1"/>
      <c r="AJ195" s="1"/>
      <c r="AK195"/>
      <c r="AL195"/>
    </row>
    <row r="196" spans="12:38" x14ac:dyDescent="0.2">
      <c r="L196" s="2"/>
      <c r="S196" s="2"/>
      <c r="T196" s="2"/>
      <c r="Z196" s="2"/>
      <c r="AG196" s="1"/>
      <c r="AH196" s="1"/>
      <c r="AI196" s="1"/>
      <c r="AJ196" s="1"/>
      <c r="AK196"/>
      <c r="AL196"/>
    </row>
    <row r="197" spans="12:38" x14ac:dyDescent="0.2">
      <c r="L197" s="2"/>
      <c r="S197" s="2"/>
      <c r="T197" s="2"/>
      <c r="Z197" s="2"/>
      <c r="AG197" s="1"/>
      <c r="AH197" s="1"/>
      <c r="AI197" s="1"/>
      <c r="AJ197" s="1"/>
      <c r="AK197"/>
      <c r="AL197"/>
    </row>
    <row r="198" spans="12:38" x14ac:dyDescent="0.2">
      <c r="L198" s="2"/>
      <c r="S198" s="2"/>
      <c r="T198" s="2"/>
      <c r="Z198" s="2"/>
      <c r="AG198" s="1"/>
      <c r="AH198" s="1"/>
      <c r="AI198" s="1"/>
      <c r="AJ198" s="1"/>
      <c r="AK198"/>
      <c r="AL198"/>
    </row>
    <row r="199" spans="12:38" x14ac:dyDescent="0.2">
      <c r="L199" s="2"/>
      <c r="S199" s="2"/>
      <c r="T199" s="2"/>
      <c r="Z199" s="2"/>
      <c r="AG199" s="1"/>
      <c r="AH199" s="1"/>
      <c r="AI199" s="1"/>
      <c r="AJ199" s="1"/>
      <c r="AK199"/>
      <c r="AL199"/>
    </row>
    <row r="200" spans="12:38" x14ac:dyDescent="0.2">
      <c r="L200" s="2"/>
      <c r="S200" s="2"/>
      <c r="T200" s="2"/>
      <c r="Z200" s="2"/>
      <c r="AG200" s="1"/>
      <c r="AH200" s="1"/>
      <c r="AI200" s="1"/>
      <c r="AJ200" s="1"/>
      <c r="AK200"/>
      <c r="AL200"/>
    </row>
    <row r="201" spans="12:38" x14ac:dyDescent="0.2">
      <c r="L201" s="2"/>
      <c r="S201" s="2"/>
      <c r="T201" s="2"/>
      <c r="Z201" s="2"/>
      <c r="AG201" s="1"/>
      <c r="AH201" s="1"/>
      <c r="AI201" s="1"/>
      <c r="AJ201" s="1"/>
      <c r="AK201"/>
      <c r="AL201"/>
    </row>
    <row r="202" spans="12:38" x14ac:dyDescent="0.2">
      <c r="L202" s="2"/>
      <c r="S202" s="2"/>
      <c r="T202" s="2"/>
      <c r="Z202" s="2"/>
      <c r="AG202" s="1"/>
      <c r="AH202" s="1"/>
      <c r="AI202" s="1"/>
      <c r="AJ202" s="1"/>
      <c r="AK202"/>
      <c r="AL202"/>
    </row>
    <row r="203" spans="12:38" x14ac:dyDescent="0.2">
      <c r="L203" s="2"/>
      <c r="S203" s="2"/>
      <c r="T203" s="2"/>
      <c r="Z203" s="2"/>
      <c r="AG203" s="1"/>
      <c r="AH203" s="1"/>
      <c r="AI203" s="1"/>
      <c r="AJ203" s="1"/>
      <c r="AK203"/>
      <c r="AL203"/>
    </row>
    <row r="204" spans="12:38" x14ac:dyDescent="0.2">
      <c r="L204" s="2"/>
      <c r="S204" s="2"/>
      <c r="T204" s="2"/>
      <c r="Z204" s="2"/>
      <c r="AG204" s="1"/>
      <c r="AH204" s="1"/>
      <c r="AI204" s="1"/>
      <c r="AJ204" s="1"/>
      <c r="AK204"/>
      <c r="AL204"/>
    </row>
    <row r="205" spans="12:38" x14ac:dyDescent="0.2">
      <c r="L205" s="2"/>
      <c r="S205" s="2"/>
      <c r="T205" s="2"/>
      <c r="Z205" s="2"/>
      <c r="AG205" s="1"/>
      <c r="AH205" s="1"/>
      <c r="AI205" s="1"/>
      <c r="AJ205" s="1"/>
      <c r="AK205"/>
      <c r="AL205"/>
    </row>
    <row r="206" spans="12:38" x14ac:dyDescent="0.2">
      <c r="L206" s="2"/>
      <c r="S206" s="2"/>
      <c r="T206" s="2"/>
      <c r="Z206" s="2"/>
      <c r="AG206" s="1"/>
      <c r="AH206" s="1"/>
      <c r="AI206" s="1"/>
      <c r="AJ206" s="1"/>
      <c r="AK206"/>
      <c r="AL206"/>
    </row>
    <row r="207" spans="12:38" x14ac:dyDescent="0.2">
      <c r="L207" s="2"/>
      <c r="S207" s="2"/>
      <c r="T207" s="2"/>
      <c r="Z207" s="2"/>
      <c r="AG207" s="1"/>
      <c r="AH207" s="1"/>
      <c r="AI207" s="1"/>
      <c r="AJ207" s="1"/>
      <c r="AK207"/>
      <c r="AL207"/>
    </row>
    <row r="208" spans="12:38" x14ac:dyDescent="0.2">
      <c r="L208" s="2"/>
      <c r="S208" s="2"/>
      <c r="T208" s="2"/>
      <c r="Z208" s="2"/>
      <c r="AG208" s="1"/>
      <c r="AH208" s="1"/>
      <c r="AI208" s="1"/>
      <c r="AJ208" s="1"/>
      <c r="AK208"/>
      <c r="AL208"/>
    </row>
    <row r="209" spans="12:38" x14ac:dyDescent="0.2">
      <c r="L209" s="2"/>
      <c r="S209" s="2"/>
      <c r="T209" s="2"/>
      <c r="Z209" s="2"/>
      <c r="AG209" s="1"/>
      <c r="AH209" s="1"/>
      <c r="AI209" s="1"/>
      <c r="AJ209" s="1"/>
      <c r="AK209"/>
      <c r="AL209"/>
    </row>
    <row r="210" spans="12:38" x14ac:dyDescent="0.2">
      <c r="L210" s="2"/>
      <c r="S210" s="2"/>
      <c r="T210" s="2"/>
      <c r="Z210" s="2"/>
      <c r="AG210" s="1"/>
      <c r="AH210" s="1"/>
      <c r="AI210" s="1"/>
      <c r="AJ210" s="1"/>
      <c r="AK210"/>
      <c r="AL210"/>
    </row>
    <row r="211" spans="12:38" x14ac:dyDescent="0.2">
      <c r="L211" s="2"/>
      <c r="S211" s="2"/>
      <c r="T211" s="2"/>
      <c r="Z211" s="2"/>
      <c r="AG211" s="1"/>
      <c r="AH211" s="1"/>
      <c r="AI211" s="1"/>
      <c r="AJ211" s="1"/>
      <c r="AK211"/>
      <c r="AL211"/>
    </row>
    <row r="212" spans="12:38" x14ac:dyDescent="0.2">
      <c r="L212" s="2"/>
      <c r="S212" s="2"/>
      <c r="T212" s="2"/>
      <c r="Z212" s="2"/>
      <c r="AG212" s="1"/>
      <c r="AH212" s="1"/>
      <c r="AI212" s="1"/>
      <c r="AJ212" s="1"/>
      <c r="AK212"/>
      <c r="AL212"/>
    </row>
    <row r="213" spans="12:38" x14ac:dyDescent="0.2">
      <c r="L213" s="2"/>
      <c r="S213" s="2"/>
      <c r="T213" s="2"/>
      <c r="Z213" s="2"/>
      <c r="AG213" s="1"/>
      <c r="AH213" s="1"/>
      <c r="AI213" s="1"/>
      <c r="AJ213" s="1"/>
      <c r="AK213"/>
      <c r="AL213"/>
    </row>
    <row r="214" spans="12:38" x14ac:dyDescent="0.2">
      <c r="L214" s="2"/>
      <c r="S214" s="2"/>
      <c r="T214" s="2"/>
      <c r="Z214" s="2"/>
      <c r="AG214" s="1"/>
      <c r="AH214" s="1"/>
      <c r="AI214" s="1"/>
      <c r="AJ214" s="1"/>
      <c r="AK214"/>
      <c r="AL214"/>
    </row>
    <row r="215" spans="12:38" x14ac:dyDescent="0.2">
      <c r="L215" s="2"/>
      <c r="S215" s="2"/>
      <c r="T215" s="2"/>
      <c r="Z215" s="2"/>
      <c r="AG215" s="1"/>
      <c r="AH215" s="1"/>
      <c r="AI215" s="1"/>
      <c r="AJ215" s="1"/>
      <c r="AK215"/>
      <c r="AL215"/>
    </row>
    <row r="216" spans="12:38" x14ac:dyDescent="0.2">
      <c r="L216" s="2"/>
      <c r="S216" s="2"/>
      <c r="T216" s="2"/>
      <c r="Z216" s="2"/>
      <c r="AG216" s="1"/>
      <c r="AH216" s="1"/>
      <c r="AI216" s="1"/>
      <c r="AJ216" s="1"/>
      <c r="AK216"/>
      <c r="AL216"/>
    </row>
    <row r="217" spans="12:38" x14ac:dyDescent="0.2">
      <c r="L217" s="2"/>
      <c r="S217" s="2"/>
      <c r="T217" s="2"/>
      <c r="Z217" s="2"/>
      <c r="AG217" s="1"/>
      <c r="AH217" s="1"/>
      <c r="AI217" s="1"/>
      <c r="AJ217" s="1"/>
      <c r="AK217"/>
      <c r="AL217"/>
    </row>
    <row r="218" spans="12:38" x14ac:dyDescent="0.2">
      <c r="L218" s="2"/>
      <c r="S218" s="2"/>
      <c r="T218" s="2"/>
      <c r="Z218" s="2"/>
      <c r="AG218" s="1"/>
      <c r="AH218" s="1"/>
      <c r="AI218" s="1"/>
      <c r="AJ218" s="1"/>
      <c r="AK218"/>
      <c r="AL218"/>
    </row>
    <row r="219" spans="12:38" x14ac:dyDescent="0.2">
      <c r="L219" s="2"/>
      <c r="S219" s="2"/>
      <c r="T219" s="2"/>
      <c r="Z219" s="2"/>
      <c r="AG219" s="1"/>
      <c r="AH219" s="1"/>
      <c r="AI219" s="1"/>
      <c r="AJ219" s="1"/>
      <c r="AK219"/>
      <c r="AL219"/>
    </row>
    <row r="220" spans="12:38" x14ac:dyDescent="0.2">
      <c r="L220" s="2"/>
      <c r="S220" s="2"/>
      <c r="T220" s="2"/>
      <c r="Z220" s="2"/>
      <c r="AG220" s="1"/>
      <c r="AH220" s="1"/>
      <c r="AI220" s="1"/>
      <c r="AJ220" s="1"/>
      <c r="AK220"/>
      <c r="AL220"/>
    </row>
    <row r="221" spans="12:38" x14ac:dyDescent="0.2">
      <c r="L221" s="2"/>
      <c r="S221" s="2"/>
      <c r="T221" s="2"/>
      <c r="Z221" s="2"/>
      <c r="AG221" s="1"/>
      <c r="AH221" s="1"/>
      <c r="AI221" s="1"/>
      <c r="AJ221" s="1"/>
      <c r="AK221"/>
      <c r="AL221"/>
    </row>
    <row r="222" spans="12:38" x14ac:dyDescent="0.2">
      <c r="L222" s="2"/>
      <c r="S222" s="2"/>
      <c r="T222" s="2"/>
      <c r="Z222" s="2"/>
      <c r="AG222" s="1"/>
      <c r="AH222" s="1"/>
      <c r="AI222" s="1"/>
      <c r="AJ222" s="1"/>
      <c r="AK222"/>
      <c r="AL222"/>
    </row>
    <row r="223" spans="12:38" x14ac:dyDescent="0.2">
      <c r="L223" s="2"/>
      <c r="S223" s="2"/>
      <c r="T223" s="2"/>
      <c r="Z223" s="2"/>
      <c r="AG223" s="1"/>
      <c r="AH223" s="1"/>
      <c r="AI223" s="1"/>
      <c r="AJ223" s="1"/>
      <c r="AK223"/>
      <c r="AL223"/>
    </row>
    <row r="224" spans="12:38" x14ac:dyDescent="0.2">
      <c r="L224" s="2"/>
      <c r="S224" s="2"/>
      <c r="T224" s="2"/>
      <c r="Z224" s="2"/>
      <c r="AG224" s="1"/>
      <c r="AH224" s="1"/>
      <c r="AI224" s="1"/>
      <c r="AJ224" s="1"/>
      <c r="AK224"/>
      <c r="AL224"/>
    </row>
    <row r="225" spans="12:38" x14ac:dyDescent="0.2">
      <c r="L225" s="2"/>
      <c r="S225" s="2"/>
      <c r="T225" s="2"/>
      <c r="Z225" s="2"/>
      <c r="AG225" s="1"/>
      <c r="AH225" s="1"/>
      <c r="AI225" s="1"/>
      <c r="AJ225" s="1"/>
      <c r="AK225"/>
      <c r="AL225"/>
    </row>
    <row r="226" spans="12:38" x14ac:dyDescent="0.2">
      <c r="L226" s="2"/>
      <c r="S226" s="2"/>
      <c r="T226" s="2"/>
      <c r="Z226" s="2"/>
      <c r="AG226" s="1"/>
      <c r="AH226" s="1"/>
      <c r="AI226" s="1"/>
      <c r="AJ226" s="1"/>
      <c r="AK226"/>
      <c r="AL226"/>
    </row>
    <row r="227" spans="12:38" x14ac:dyDescent="0.2">
      <c r="L227" s="2"/>
      <c r="S227" s="2"/>
      <c r="T227" s="2"/>
      <c r="Z227" s="2"/>
      <c r="AG227" s="1"/>
      <c r="AH227" s="1"/>
      <c r="AI227" s="1"/>
      <c r="AJ227" s="1"/>
      <c r="AK227"/>
      <c r="AL227"/>
    </row>
    <row r="228" spans="12:38" x14ac:dyDescent="0.2">
      <c r="L228" s="2"/>
      <c r="S228" s="2"/>
      <c r="T228" s="2"/>
      <c r="Z228" s="2"/>
      <c r="AG228" s="1"/>
      <c r="AH228" s="1"/>
      <c r="AI228" s="1"/>
      <c r="AJ228" s="1"/>
      <c r="AK228"/>
      <c r="AL228"/>
    </row>
    <row r="229" spans="12:38" x14ac:dyDescent="0.2">
      <c r="L229" s="2"/>
      <c r="S229" s="2"/>
      <c r="T229" s="2"/>
      <c r="Z229" s="2"/>
      <c r="AG229" s="1"/>
      <c r="AH229" s="1"/>
      <c r="AI229" s="1"/>
      <c r="AJ229" s="1"/>
      <c r="AK229"/>
      <c r="AL229"/>
    </row>
    <row r="230" spans="12:38" x14ac:dyDescent="0.2">
      <c r="L230" s="2"/>
      <c r="S230" s="2"/>
      <c r="T230" s="2"/>
      <c r="Z230" s="2"/>
      <c r="AG230" s="1"/>
      <c r="AH230" s="1"/>
      <c r="AI230" s="1"/>
      <c r="AJ230" s="1"/>
      <c r="AK230"/>
      <c r="AL230"/>
    </row>
    <row r="231" spans="12:38" x14ac:dyDescent="0.2">
      <c r="L231" s="2"/>
      <c r="S231" s="2"/>
      <c r="T231" s="2"/>
      <c r="Z231" s="2"/>
      <c r="AG231" s="1"/>
      <c r="AH231" s="1"/>
      <c r="AI231" s="1"/>
      <c r="AJ231" s="1"/>
      <c r="AK231"/>
      <c r="AL231"/>
    </row>
    <row r="232" spans="12:38" x14ac:dyDescent="0.2">
      <c r="L232" s="2"/>
      <c r="S232" s="2"/>
      <c r="T232" s="2"/>
      <c r="Z232" s="2"/>
      <c r="AG232" s="1"/>
      <c r="AH232" s="1"/>
      <c r="AI232" s="1"/>
      <c r="AJ232" s="1"/>
      <c r="AK232"/>
      <c r="AL232"/>
    </row>
    <row r="233" spans="12:38" x14ac:dyDescent="0.2">
      <c r="L233" s="2"/>
      <c r="S233" s="2"/>
      <c r="T233" s="2"/>
      <c r="Z233" s="2"/>
      <c r="AG233" s="1"/>
      <c r="AH233" s="1"/>
      <c r="AI233" s="1"/>
      <c r="AJ233" s="1"/>
      <c r="AK233"/>
      <c r="AL233"/>
    </row>
    <row r="234" spans="12:38" x14ac:dyDescent="0.2">
      <c r="L234" s="2"/>
      <c r="S234" s="2"/>
      <c r="T234" s="2"/>
      <c r="Z234" s="2"/>
      <c r="AG234" s="1"/>
      <c r="AH234" s="1"/>
      <c r="AI234" s="1"/>
      <c r="AJ234" s="1"/>
      <c r="AK234"/>
      <c r="AL234"/>
    </row>
    <row r="235" spans="12:38" x14ac:dyDescent="0.2">
      <c r="L235" s="2"/>
      <c r="S235" s="2"/>
      <c r="T235" s="2"/>
      <c r="Z235" s="2"/>
      <c r="AG235" s="1"/>
      <c r="AH235" s="1"/>
      <c r="AI235" s="1"/>
      <c r="AJ235" s="1"/>
      <c r="AK235"/>
      <c r="AL235"/>
    </row>
    <row r="236" spans="12:38" x14ac:dyDescent="0.2">
      <c r="L236" s="2"/>
      <c r="S236" s="2"/>
      <c r="T236" s="2"/>
      <c r="Z236" s="2"/>
      <c r="AG236" s="1"/>
      <c r="AH236" s="1"/>
      <c r="AI236" s="1"/>
      <c r="AJ236" s="1"/>
      <c r="AK236"/>
      <c r="AL236"/>
    </row>
    <row r="237" spans="12:38" x14ac:dyDescent="0.2">
      <c r="L237" s="2"/>
      <c r="S237" s="2"/>
      <c r="T237" s="2"/>
      <c r="Z237" s="2"/>
      <c r="AG237" s="1"/>
      <c r="AH237" s="1"/>
      <c r="AI237" s="1"/>
      <c r="AJ237" s="1"/>
      <c r="AK237"/>
      <c r="AL237"/>
    </row>
    <row r="238" spans="12:38" x14ac:dyDescent="0.2">
      <c r="L238" s="2"/>
      <c r="S238" s="2"/>
      <c r="T238" s="2"/>
      <c r="Z238" s="2"/>
      <c r="AG238" s="1"/>
      <c r="AH238" s="1"/>
      <c r="AI238" s="1"/>
      <c r="AJ238" s="1"/>
      <c r="AK238"/>
      <c r="AL238"/>
    </row>
    <row r="239" spans="12:38" x14ac:dyDescent="0.2">
      <c r="L239" s="2"/>
      <c r="S239" s="2"/>
      <c r="T239" s="2"/>
      <c r="Z239" s="2"/>
      <c r="AG239" s="1"/>
      <c r="AH239" s="1"/>
      <c r="AI239" s="1"/>
      <c r="AJ239" s="1"/>
      <c r="AK239"/>
      <c r="AL239"/>
    </row>
    <row r="240" spans="12:38" x14ac:dyDescent="0.2">
      <c r="L240" s="2"/>
      <c r="S240" s="2"/>
      <c r="T240" s="2"/>
      <c r="Z240" s="2"/>
      <c r="AG240" s="1"/>
      <c r="AH240" s="1"/>
      <c r="AI240" s="1"/>
      <c r="AJ240" s="1"/>
      <c r="AK240"/>
      <c r="AL240"/>
    </row>
    <row r="241" spans="12:38" x14ac:dyDescent="0.2">
      <c r="L241" s="2"/>
      <c r="S241" s="2"/>
      <c r="T241" s="2"/>
      <c r="Z241" s="2"/>
      <c r="AG241" s="1"/>
      <c r="AH241" s="1"/>
      <c r="AI241" s="1"/>
      <c r="AJ241" s="1"/>
      <c r="AK241"/>
      <c r="AL241"/>
    </row>
    <row r="242" spans="12:38" x14ac:dyDescent="0.2">
      <c r="L242" s="2"/>
      <c r="S242" s="2"/>
      <c r="T242" s="2"/>
      <c r="Z242" s="2"/>
      <c r="AG242" s="1"/>
      <c r="AH242" s="1"/>
      <c r="AI242" s="1"/>
      <c r="AJ242" s="1"/>
      <c r="AK242"/>
      <c r="AL242"/>
    </row>
    <row r="243" spans="12:38" x14ac:dyDescent="0.2">
      <c r="L243" s="2"/>
      <c r="S243" s="2"/>
      <c r="T243" s="2"/>
      <c r="Z243" s="2"/>
      <c r="AG243" s="1"/>
      <c r="AH243" s="1"/>
      <c r="AI243" s="1"/>
      <c r="AJ243" s="1"/>
      <c r="AK243"/>
      <c r="AL243"/>
    </row>
    <row r="244" spans="12:38" x14ac:dyDescent="0.2">
      <c r="L244" s="2"/>
      <c r="S244" s="2"/>
      <c r="T244" s="2"/>
      <c r="Z244" s="2"/>
      <c r="AG244" s="1"/>
      <c r="AH244" s="1"/>
      <c r="AI244" s="1"/>
      <c r="AJ244" s="1"/>
      <c r="AK244"/>
      <c r="AL244"/>
    </row>
    <row r="245" spans="12:38" x14ac:dyDescent="0.2">
      <c r="L245" s="2"/>
      <c r="S245" s="2"/>
      <c r="T245" s="2"/>
      <c r="Z245" s="2"/>
      <c r="AG245" s="1"/>
      <c r="AH245" s="1"/>
      <c r="AI245" s="1"/>
      <c r="AJ245" s="1"/>
      <c r="AK245"/>
      <c r="AL245"/>
    </row>
    <row r="246" spans="12:38" x14ac:dyDescent="0.2">
      <c r="L246" s="2"/>
      <c r="S246" s="2"/>
      <c r="T246" s="2"/>
      <c r="Z246" s="2"/>
      <c r="AG246" s="1"/>
      <c r="AH246" s="1"/>
      <c r="AI246" s="1"/>
      <c r="AJ246" s="1"/>
      <c r="AK246"/>
      <c r="AL246"/>
    </row>
    <row r="247" spans="12:38" x14ac:dyDescent="0.2">
      <c r="L247" s="2"/>
      <c r="S247" s="2"/>
      <c r="T247" s="2"/>
      <c r="Z247" s="2"/>
      <c r="AG247" s="1"/>
      <c r="AH247" s="1"/>
      <c r="AI247" s="1"/>
      <c r="AJ247" s="1"/>
      <c r="AK247"/>
      <c r="AL247"/>
    </row>
    <row r="248" spans="12:38" x14ac:dyDescent="0.2">
      <c r="L248" s="2"/>
      <c r="S248" s="2"/>
      <c r="T248" s="2"/>
      <c r="Z248" s="2"/>
      <c r="AG248" s="1"/>
      <c r="AH248" s="1"/>
      <c r="AI248" s="1"/>
      <c r="AJ248" s="1"/>
      <c r="AK248"/>
      <c r="AL248"/>
    </row>
    <row r="249" spans="12:38" x14ac:dyDescent="0.2">
      <c r="L249" s="2"/>
      <c r="S249" s="2"/>
      <c r="T249" s="2"/>
      <c r="Z249" s="2"/>
      <c r="AG249" s="1"/>
      <c r="AH249" s="1"/>
      <c r="AI249" s="1"/>
      <c r="AJ249" s="1"/>
      <c r="AK249"/>
      <c r="AL249"/>
    </row>
    <row r="250" spans="12:38" x14ac:dyDescent="0.2">
      <c r="L250" s="2"/>
      <c r="S250" s="2"/>
      <c r="T250" s="2"/>
      <c r="Z250" s="2"/>
      <c r="AG250" s="1"/>
      <c r="AH250" s="1"/>
      <c r="AI250" s="1"/>
      <c r="AJ250" s="1"/>
      <c r="AK250"/>
      <c r="AL250"/>
    </row>
    <row r="251" spans="12:38" x14ac:dyDescent="0.2">
      <c r="L251" s="2"/>
      <c r="S251" s="2"/>
      <c r="T251" s="2"/>
      <c r="Z251" s="2"/>
      <c r="AG251" s="1"/>
      <c r="AH251" s="1"/>
      <c r="AI251" s="1"/>
      <c r="AJ251" s="1"/>
      <c r="AK251"/>
      <c r="AL251"/>
    </row>
    <row r="252" spans="12:38" x14ac:dyDescent="0.2">
      <c r="L252" s="2"/>
      <c r="S252" s="2"/>
      <c r="T252" s="2"/>
      <c r="Z252" s="2"/>
      <c r="AG252" s="1"/>
      <c r="AH252" s="1"/>
      <c r="AI252" s="1"/>
      <c r="AJ252" s="1"/>
      <c r="AK252"/>
      <c r="AL252"/>
    </row>
    <row r="253" spans="12:38" x14ac:dyDescent="0.2">
      <c r="L253" s="2"/>
      <c r="S253" s="2"/>
      <c r="T253" s="2"/>
      <c r="Z253" s="2"/>
      <c r="AG253" s="1"/>
      <c r="AH253" s="1"/>
      <c r="AI253" s="1"/>
      <c r="AJ253" s="1"/>
      <c r="AK253"/>
      <c r="AL253"/>
    </row>
    <row r="254" spans="12:38" x14ac:dyDescent="0.2">
      <c r="L254" s="2"/>
      <c r="S254" s="2"/>
      <c r="T254" s="2"/>
      <c r="Z254" s="2"/>
      <c r="AG254" s="1"/>
      <c r="AH254" s="1"/>
      <c r="AI254" s="1"/>
      <c r="AJ254" s="1"/>
      <c r="AK254"/>
      <c r="AL254"/>
    </row>
    <row r="255" spans="12:38" x14ac:dyDescent="0.2">
      <c r="L255" s="2"/>
      <c r="S255" s="2"/>
      <c r="T255" s="2"/>
      <c r="Z255" s="2"/>
      <c r="AG255" s="1"/>
      <c r="AH255" s="1"/>
      <c r="AI255" s="1"/>
      <c r="AJ255" s="1"/>
      <c r="AK255"/>
      <c r="AL255"/>
    </row>
    <row r="256" spans="12:38" x14ac:dyDescent="0.2">
      <c r="L256" s="2"/>
      <c r="S256" s="2"/>
      <c r="T256" s="2"/>
      <c r="Z256" s="2"/>
      <c r="AG256" s="1"/>
      <c r="AH256" s="1"/>
      <c r="AI256" s="1"/>
      <c r="AJ256" s="1"/>
      <c r="AK256"/>
      <c r="AL256"/>
    </row>
    <row r="257" spans="12:38" x14ac:dyDescent="0.2">
      <c r="L257" s="2"/>
      <c r="S257" s="2"/>
      <c r="T257" s="2"/>
      <c r="Z257" s="2"/>
      <c r="AG257" s="1"/>
      <c r="AH257" s="1"/>
      <c r="AI257" s="1"/>
      <c r="AJ257" s="1"/>
      <c r="AK257"/>
      <c r="AL257"/>
    </row>
    <row r="258" spans="12:38" x14ac:dyDescent="0.2">
      <c r="L258" s="2"/>
      <c r="S258" s="2"/>
      <c r="T258" s="2"/>
      <c r="Z258" s="2"/>
      <c r="AG258" s="1"/>
      <c r="AH258" s="1"/>
      <c r="AI258" s="1"/>
      <c r="AJ258" s="1"/>
      <c r="AK258"/>
      <c r="AL258"/>
    </row>
    <row r="259" spans="12:38" x14ac:dyDescent="0.2">
      <c r="L259" s="2"/>
      <c r="S259" s="2"/>
      <c r="T259" s="2"/>
      <c r="Z259" s="2"/>
      <c r="AG259" s="1"/>
      <c r="AH259" s="1"/>
      <c r="AI259" s="1"/>
      <c r="AJ259" s="1"/>
      <c r="AK259"/>
      <c r="AL259"/>
    </row>
    <row r="260" spans="12:38" x14ac:dyDescent="0.2">
      <c r="L260" s="2"/>
      <c r="S260" s="2"/>
      <c r="T260" s="2"/>
      <c r="Z260" s="2"/>
      <c r="AG260" s="1"/>
      <c r="AH260" s="1"/>
      <c r="AI260" s="1"/>
      <c r="AJ260" s="1"/>
      <c r="AK260"/>
      <c r="AL260"/>
    </row>
    <row r="261" spans="12:38" x14ac:dyDescent="0.2">
      <c r="L261" s="2"/>
      <c r="S261" s="2"/>
      <c r="T261" s="2"/>
      <c r="Z261" s="2"/>
      <c r="AG261" s="1"/>
      <c r="AH261" s="1"/>
      <c r="AI261" s="1"/>
      <c r="AJ261" s="1"/>
      <c r="AK261"/>
      <c r="AL261"/>
    </row>
    <row r="262" spans="12:38" x14ac:dyDescent="0.2">
      <c r="L262" s="2"/>
      <c r="S262" s="2"/>
      <c r="T262" s="2"/>
      <c r="Z262" s="2"/>
      <c r="AG262" s="1"/>
      <c r="AH262" s="1"/>
      <c r="AI262" s="1"/>
      <c r="AJ262" s="1"/>
      <c r="AK262"/>
      <c r="AL262"/>
    </row>
    <row r="263" spans="12:38" x14ac:dyDescent="0.2">
      <c r="L263" s="2"/>
      <c r="S263" s="2"/>
      <c r="T263" s="2"/>
      <c r="Z263" s="2"/>
      <c r="AG263" s="1"/>
      <c r="AH263" s="1"/>
      <c r="AI263" s="1"/>
      <c r="AJ263" s="1"/>
      <c r="AK263"/>
      <c r="AL263"/>
    </row>
    <row r="264" spans="12:38" x14ac:dyDescent="0.2">
      <c r="L264" s="2"/>
      <c r="S264" s="2"/>
      <c r="T264" s="2"/>
      <c r="Z264" s="2"/>
      <c r="AG264" s="1"/>
      <c r="AH264" s="1"/>
      <c r="AI264" s="1"/>
      <c r="AJ264" s="1"/>
      <c r="AK264"/>
      <c r="AL264"/>
    </row>
    <row r="265" spans="12:38" x14ac:dyDescent="0.2">
      <c r="L265" s="2"/>
      <c r="S265" s="2"/>
      <c r="T265" s="2"/>
      <c r="Z265" s="2"/>
      <c r="AG265" s="1"/>
      <c r="AH265" s="1"/>
      <c r="AI265" s="1"/>
      <c r="AJ265" s="1"/>
      <c r="AK265"/>
      <c r="AL265"/>
    </row>
    <row r="266" spans="12:38" x14ac:dyDescent="0.2">
      <c r="L266" s="2"/>
      <c r="S266" s="2"/>
      <c r="T266" s="2"/>
      <c r="Z266" s="2"/>
      <c r="AG266" s="1"/>
      <c r="AH266" s="1"/>
      <c r="AI266" s="1"/>
      <c r="AJ266" s="1"/>
      <c r="AK266"/>
      <c r="AL266"/>
    </row>
    <row r="267" spans="12:38" x14ac:dyDescent="0.2">
      <c r="L267" s="2"/>
      <c r="S267" s="2"/>
      <c r="T267" s="2"/>
      <c r="Z267" s="2"/>
      <c r="AG267" s="1"/>
      <c r="AH267" s="1"/>
      <c r="AI267" s="1"/>
      <c r="AJ267" s="1"/>
      <c r="AK267"/>
      <c r="AL267"/>
    </row>
    <row r="268" spans="12:38" x14ac:dyDescent="0.2">
      <c r="L268" s="2"/>
      <c r="S268" s="2"/>
      <c r="T268" s="2"/>
      <c r="Z268" s="2"/>
      <c r="AG268" s="1"/>
      <c r="AH268" s="1"/>
      <c r="AI268" s="1"/>
      <c r="AJ268" s="1"/>
      <c r="AK268"/>
      <c r="AL268"/>
    </row>
    <row r="269" spans="12:38" x14ac:dyDescent="0.2">
      <c r="L269" s="2"/>
      <c r="S269" s="2"/>
      <c r="T269" s="2"/>
      <c r="Z269" s="2"/>
      <c r="AG269" s="1"/>
      <c r="AH269" s="1"/>
      <c r="AI269" s="1"/>
      <c r="AJ269" s="1"/>
      <c r="AK269"/>
      <c r="AL269"/>
    </row>
    <row r="270" spans="12:38" x14ac:dyDescent="0.2">
      <c r="L270" s="2"/>
      <c r="S270" s="2"/>
      <c r="T270" s="2"/>
      <c r="Z270" s="2"/>
      <c r="AG270" s="1"/>
      <c r="AH270" s="1"/>
      <c r="AI270" s="1"/>
      <c r="AJ270" s="1"/>
      <c r="AK270"/>
      <c r="AL270"/>
    </row>
    <row r="271" spans="12:38" x14ac:dyDescent="0.2">
      <c r="L271" s="2"/>
      <c r="S271" s="2"/>
      <c r="T271" s="2"/>
      <c r="Z271" s="2"/>
      <c r="AG271" s="1"/>
      <c r="AH271" s="1"/>
      <c r="AI271" s="1"/>
      <c r="AJ271" s="1"/>
      <c r="AK271"/>
      <c r="AL271"/>
    </row>
    <row r="272" spans="12:38" x14ac:dyDescent="0.2">
      <c r="L272" s="2"/>
      <c r="S272" s="2"/>
      <c r="T272" s="2"/>
      <c r="Z272" s="2"/>
      <c r="AG272" s="1"/>
      <c r="AH272" s="1"/>
      <c r="AI272" s="1"/>
      <c r="AJ272" s="1"/>
      <c r="AK272"/>
      <c r="AL272"/>
    </row>
    <row r="273" spans="12:38" x14ac:dyDescent="0.2">
      <c r="L273" s="2"/>
      <c r="S273" s="2"/>
      <c r="T273" s="2"/>
      <c r="Z273" s="2"/>
      <c r="AG273" s="1"/>
      <c r="AH273" s="1"/>
      <c r="AI273" s="1"/>
      <c r="AJ273" s="1"/>
      <c r="AK273"/>
      <c r="AL273"/>
    </row>
    <row r="274" spans="12:38" x14ac:dyDescent="0.2">
      <c r="L274" s="2"/>
      <c r="S274" s="2"/>
      <c r="T274" s="2"/>
      <c r="Z274" s="2"/>
      <c r="AG274" s="1"/>
      <c r="AH274" s="1"/>
      <c r="AI274" s="1"/>
      <c r="AJ274" s="1"/>
      <c r="AK274"/>
      <c r="AL274"/>
    </row>
    <row r="275" spans="12:38" x14ac:dyDescent="0.2">
      <c r="L275" s="2"/>
      <c r="S275" s="2"/>
      <c r="T275" s="2"/>
      <c r="Z275" s="2"/>
      <c r="AG275" s="1"/>
      <c r="AH275" s="1"/>
      <c r="AI275" s="1"/>
      <c r="AJ275" s="1"/>
      <c r="AK275"/>
      <c r="AL275"/>
    </row>
    <row r="276" spans="12:38" x14ac:dyDescent="0.2">
      <c r="L276" s="2"/>
      <c r="S276" s="2"/>
      <c r="T276" s="2"/>
      <c r="Z276" s="2"/>
      <c r="AG276" s="1"/>
      <c r="AH276" s="1"/>
      <c r="AI276" s="1"/>
      <c r="AJ276" s="1"/>
      <c r="AK276"/>
      <c r="AL276"/>
    </row>
    <row r="277" spans="12:38" x14ac:dyDescent="0.2">
      <c r="L277" s="2"/>
      <c r="S277" s="2"/>
      <c r="T277" s="2"/>
      <c r="Z277" s="2"/>
      <c r="AG277" s="1"/>
      <c r="AH277" s="1"/>
      <c r="AI277" s="1"/>
      <c r="AJ277" s="1"/>
      <c r="AK277"/>
      <c r="AL277"/>
    </row>
    <row r="278" spans="12:38" x14ac:dyDescent="0.2">
      <c r="L278" s="2"/>
      <c r="S278" s="2"/>
      <c r="T278" s="2"/>
      <c r="Z278" s="2"/>
      <c r="AG278" s="1"/>
      <c r="AH278" s="1"/>
      <c r="AI278" s="1"/>
      <c r="AJ278" s="1"/>
      <c r="AK278"/>
      <c r="AL278"/>
    </row>
    <row r="279" spans="12:38" x14ac:dyDescent="0.2">
      <c r="L279" s="2"/>
      <c r="S279" s="2"/>
      <c r="T279" s="2"/>
      <c r="Z279" s="2"/>
      <c r="AG279" s="1"/>
      <c r="AH279" s="1"/>
      <c r="AI279" s="1"/>
      <c r="AJ279" s="1"/>
      <c r="AK279"/>
      <c r="AL279"/>
    </row>
    <row r="280" spans="12:38" x14ac:dyDescent="0.2">
      <c r="L280" s="2"/>
      <c r="S280" s="2"/>
      <c r="T280" s="2"/>
      <c r="Z280" s="2"/>
      <c r="AG280" s="1"/>
      <c r="AH280" s="1"/>
      <c r="AI280" s="1"/>
      <c r="AJ280" s="1"/>
      <c r="AK280"/>
      <c r="AL280"/>
    </row>
    <row r="281" spans="12:38" x14ac:dyDescent="0.2">
      <c r="L281" s="2"/>
      <c r="S281" s="2"/>
      <c r="T281" s="2"/>
      <c r="Z281" s="2"/>
      <c r="AG281" s="1"/>
      <c r="AH281" s="1"/>
      <c r="AI281" s="1"/>
      <c r="AJ281" s="1"/>
      <c r="AK281"/>
      <c r="AL281"/>
    </row>
    <row r="282" spans="12:38" x14ac:dyDescent="0.2">
      <c r="L282" s="2"/>
      <c r="S282" s="2"/>
      <c r="T282" s="2"/>
      <c r="Z282" s="2"/>
      <c r="AG282" s="1"/>
      <c r="AH282" s="1"/>
      <c r="AI282" s="1"/>
      <c r="AJ282" s="1"/>
      <c r="AK282"/>
      <c r="AL282"/>
    </row>
    <row r="283" spans="12:38" x14ac:dyDescent="0.2">
      <c r="L283" s="2"/>
      <c r="S283" s="2"/>
      <c r="T283" s="2"/>
      <c r="Z283" s="2"/>
      <c r="AG283" s="1"/>
      <c r="AH283" s="1"/>
      <c r="AI283" s="1"/>
      <c r="AJ283" s="1"/>
      <c r="AK283"/>
      <c r="AL283"/>
    </row>
    <row r="284" spans="12:38" x14ac:dyDescent="0.2">
      <c r="L284" s="2"/>
      <c r="S284" s="2"/>
      <c r="T284" s="2"/>
      <c r="Z284" s="2"/>
      <c r="AG284" s="1"/>
      <c r="AH284" s="1"/>
      <c r="AI284" s="1"/>
      <c r="AJ284" s="1"/>
      <c r="AK284"/>
      <c r="AL284"/>
    </row>
    <row r="285" spans="12:38" x14ac:dyDescent="0.2">
      <c r="L285" s="2"/>
      <c r="S285" s="2"/>
      <c r="T285" s="2"/>
      <c r="Z285" s="2"/>
      <c r="AG285" s="1"/>
      <c r="AH285" s="1"/>
      <c r="AI285" s="1"/>
      <c r="AJ285" s="1"/>
      <c r="AK285"/>
      <c r="AL285"/>
    </row>
    <row r="286" spans="12:38" x14ac:dyDescent="0.2">
      <c r="L286" s="2"/>
      <c r="S286" s="2"/>
      <c r="T286" s="2"/>
      <c r="Z286" s="2"/>
      <c r="AG286" s="1"/>
      <c r="AH286" s="1"/>
      <c r="AI286" s="1"/>
      <c r="AJ286" s="1"/>
      <c r="AK286"/>
      <c r="AL286"/>
    </row>
    <row r="287" spans="12:38" x14ac:dyDescent="0.2">
      <c r="L287" s="2"/>
      <c r="S287" s="2"/>
      <c r="T287" s="2"/>
      <c r="Z287" s="2"/>
      <c r="AG287" s="1"/>
      <c r="AH287" s="1"/>
      <c r="AI287" s="1"/>
      <c r="AJ287" s="1"/>
      <c r="AK287"/>
      <c r="AL287"/>
    </row>
    <row r="288" spans="12:38" x14ac:dyDescent="0.2">
      <c r="L288" s="2"/>
      <c r="S288" s="2"/>
      <c r="T288" s="2"/>
      <c r="Z288" s="2"/>
      <c r="AG288" s="1"/>
      <c r="AH288" s="1"/>
      <c r="AI288" s="1"/>
      <c r="AJ288" s="1"/>
      <c r="AK288"/>
      <c r="AL288"/>
    </row>
    <row r="289" spans="12:38" x14ac:dyDescent="0.2">
      <c r="L289" s="2"/>
      <c r="S289" s="2"/>
      <c r="T289" s="2"/>
      <c r="Z289" s="2"/>
      <c r="AG289" s="1"/>
      <c r="AH289" s="1"/>
      <c r="AI289" s="1"/>
      <c r="AJ289" s="1"/>
      <c r="AK289"/>
      <c r="AL289"/>
    </row>
    <row r="290" spans="12:38" x14ac:dyDescent="0.2">
      <c r="L290" s="2"/>
      <c r="S290" s="2"/>
      <c r="T290" s="2"/>
      <c r="Z290" s="2"/>
      <c r="AG290" s="1"/>
      <c r="AH290" s="1"/>
      <c r="AI290" s="1"/>
      <c r="AJ290" s="1"/>
      <c r="AK290"/>
      <c r="AL290"/>
    </row>
    <row r="291" spans="12:38" x14ac:dyDescent="0.2">
      <c r="L291" s="2"/>
      <c r="S291" s="2"/>
      <c r="T291" s="2"/>
      <c r="Z291" s="2"/>
      <c r="AG291" s="1"/>
      <c r="AH291" s="1"/>
      <c r="AI291" s="1"/>
      <c r="AJ291" s="1"/>
      <c r="AK291"/>
      <c r="AL291"/>
    </row>
    <row r="292" spans="12:38" x14ac:dyDescent="0.2">
      <c r="L292" s="2"/>
      <c r="S292" s="2"/>
      <c r="T292" s="2"/>
      <c r="Z292" s="2"/>
      <c r="AG292" s="1"/>
      <c r="AH292" s="1"/>
      <c r="AI292" s="1"/>
      <c r="AJ292" s="1"/>
      <c r="AK292"/>
      <c r="AL292"/>
    </row>
    <row r="293" spans="12:38" x14ac:dyDescent="0.2">
      <c r="L293" s="2"/>
      <c r="S293" s="2"/>
      <c r="T293" s="2"/>
      <c r="Z293" s="2"/>
      <c r="AG293" s="1"/>
      <c r="AH293" s="1"/>
      <c r="AI293" s="1"/>
      <c r="AJ293" s="1"/>
      <c r="AK293"/>
      <c r="AL293"/>
    </row>
    <row r="294" spans="12:38" x14ac:dyDescent="0.2">
      <c r="L294" s="2"/>
      <c r="S294" s="2"/>
      <c r="T294" s="2"/>
      <c r="Z294" s="2"/>
      <c r="AG294" s="1"/>
      <c r="AH294" s="1"/>
      <c r="AI294" s="1"/>
      <c r="AJ294" s="1"/>
      <c r="AK294"/>
      <c r="AL294"/>
    </row>
    <row r="295" spans="12:38" x14ac:dyDescent="0.2">
      <c r="L295" s="2"/>
      <c r="S295" s="2"/>
      <c r="T295" s="2"/>
      <c r="Z295" s="2"/>
      <c r="AG295" s="1"/>
      <c r="AH295" s="1"/>
      <c r="AI295" s="1"/>
      <c r="AJ295" s="1"/>
      <c r="AK295"/>
      <c r="AL295"/>
    </row>
    <row r="296" spans="12:38" x14ac:dyDescent="0.2">
      <c r="L296" s="2"/>
      <c r="S296" s="2"/>
      <c r="T296" s="2"/>
      <c r="Z296" s="2"/>
      <c r="AG296" s="1"/>
      <c r="AH296" s="1"/>
      <c r="AI296" s="1"/>
      <c r="AJ296" s="1"/>
      <c r="AK296"/>
      <c r="AL296"/>
    </row>
    <row r="297" spans="12:38" x14ac:dyDescent="0.2">
      <c r="L297" s="2"/>
      <c r="S297" s="2"/>
      <c r="T297" s="2"/>
      <c r="Z297" s="2"/>
      <c r="AG297" s="1"/>
      <c r="AH297" s="1"/>
      <c r="AI297" s="1"/>
      <c r="AJ297" s="1"/>
      <c r="AK297"/>
      <c r="AL297"/>
    </row>
    <row r="298" spans="12:38" x14ac:dyDescent="0.2">
      <c r="L298" s="2"/>
      <c r="S298" s="2"/>
      <c r="T298" s="2"/>
      <c r="Z298" s="2"/>
      <c r="AG298" s="1"/>
      <c r="AH298" s="1"/>
      <c r="AI298" s="1"/>
      <c r="AJ298" s="1"/>
      <c r="AK298"/>
      <c r="AL298"/>
    </row>
    <row r="299" spans="12:38" x14ac:dyDescent="0.2">
      <c r="L299" s="2"/>
      <c r="S299" s="2"/>
      <c r="T299" s="2"/>
      <c r="Z299" s="2"/>
      <c r="AG299" s="1"/>
      <c r="AH299" s="1"/>
      <c r="AI299" s="1"/>
      <c r="AJ299" s="1"/>
      <c r="AK299"/>
      <c r="AL299"/>
    </row>
    <row r="300" spans="12:38" x14ac:dyDescent="0.2">
      <c r="L300" s="2"/>
      <c r="S300" s="2"/>
      <c r="T300" s="2"/>
      <c r="Z300" s="2"/>
      <c r="AG300" s="1"/>
      <c r="AH300" s="1"/>
      <c r="AI300" s="1"/>
      <c r="AJ300" s="1"/>
      <c r="AK300"/>
      <c r="AL300"/>
    </row>
    <row r="301" spans="12:38" x14ac:dyDescent="0.2">
      <c r="L301" s="2"/>
      <c r="S301" s="2"/>
      <c r="T301" s="2"/>
      <c r="Z301" s="2"/>
      <c r="AG301" s="1"/>
      <c r="AH301" s="1"/>
      <c r="AI301" s="1"/>
      <c r="AJ301" s="1"/>
      <c r="AK301"/>
      <c r="AL301"/>
    </row>
    <row r="302" spans="12:38" x14ac:dyDescent="0.2">
      <c r="L302" s="2"/>
      <c r="S302" s="2"/>
      <c r="T302" s="2"/>
      <c r="Z302" s="2"/>
      <c r="AG302" s="1"/>
      <c r="AH302" s="1"/>
      <c r="AI302" s="1"/>
      <c r="AJ302" s="1"/>
      <c r="AK302"/>
      <c r="AL302"/>
    </row>
    <row r="303" spans="12:38" x14ac:dyDescent="0.2">
      <c r="L303" s="2"/>
      <c r="S303" s="2"/>
      <c r="T303" s="2"/>
      <c r="Z303" s="2"/>
      <c r="AG303" s="1"/>
      <c r="AH303" s="1"/>
      <c r="AI303" s="1"/>
      <c r="AJ303" s="1"/>
      <c r="AK303"/>
      <c r="AL303"/>
    </row>
    <row r="304" spans="12:38" x14ac:dyDescent="0.2">
      <c r="L304" s="2"/>
      <c r="S304" s="2"/>
      <c r="T304" s="2"/>
      <c r="Z304" s="2"/>
      <c r="AG304" s="1"/>
      <c r="AH304" s="1"/>
      <c r="AI304" s="1"/>
      <c r="AJ304" s="1"/>
      <c r="AK304"/>
      <c r="AL304"/>
    </row>
    <row r="305" spans="12:38" x14ac:dyDescent="0.2">
      <c r="L305" s="2"/>
      <c r="S305" s="2"/>
      <c r="T305" s="2"/>
      <c r="Z305" s="2"/>
      <c r="AG305" s="1"/>
      <c r="AH305" s="1"/>
      <c r="AI305" s="1"/>
      <c r="AJ305" s="1"/>
      <c r="AK305"/>
      <c r="AL305"/>
    </row>
    <row r="306" spans="12:38" x14ac:dyDescent="0.2">
      <c r="L306" s="2"/>
      <c r="S306" s="2"/>
      <c r="T306" s="2"/>
      <c r="Z306" s="2"/>
      <c r="AG306" s="1"/>
      <c r="AH306" s="1"/>
      <c r="AI306" s="1"/>
      <c r="AJ306" s="1"/>
      <c r="AK306"/>
      <c r="AL306"/>
    </row>
    <row r="307" spans="12:38" x14ac:dyDescent="0.2">
      <c r="L307" s="2"/>
      <c r="S307" s="2"/>
      <c r="T307" s="2"/>
      <c r="Z307" s="2"/>
      <c r="AG307" s="1"/>
      <c r="AH307" s="1"/>
      <c r="AI307" s="1"/>
      <c r="AJ307" s="1"/>
      <c r="AK307"/>
      <c r="AL307"/>
    </row>
    <row r="308" spans="12:38" x14ac:dyDescent="0.2">
      <c r="L308" s="2"/>
      <c r="S308" s="2"/>
      <c r="T308" s="2"/>
      <c r="Z308" s="2"/>
      <c r="AG308" s="1"/>
      <c r="AH308" s="1"/>
      <c r="AI308" s="1"/>
      <c r="AJ308" s="1"/>
      <c r="AK308"/>
      <c r="AL308"/>
    </row>
    <row r="309" spans="12:38" x14ac:dyDescent="0.2">
      <c r="L309" s="2"/>
      <c r="S309" s="2"/>
      <c r="T309" s="2"/>
      <c r="Z309" s="2"/>
      <c r="AG309" s="1"/>
      <c r="AH309" s="1"/>
      <c r="AI309" s="1"/>
      <c r="AJ309" s="1"/>
      <c r="AK309"/>
      <c r="AL309"/>
    </row>
    <row r="310" spans="12:38" x14ac:dyDescent="0.2">
      <c r="L310" s="2"/>
      <c r="S310" s="2"/>
      <c r="T310" s="2"/>
      <c r="Z310" s="2"/>
      <c r="AG310" s="1"/>
      <c r="AH310" s="1"/>
      <c r="AI310" s="1"/>
      <c r="AJ310" s="1"/>
      <c r="AK310"/>
      <c r="AL310"/>
    </row>
    <row r="311" spans="12:38" x14ac:dyDescent="0.2">
      <c r="L311" s="2"/>
      <c r="S311" s="2"/>
      <c r="T311" s="2"/>
      <c r="Z311" s="2"/>
      <c r="AG311" s="1"/>
      <c r="AH311" s="1"/>
      <c r="AI311" s="1"/>
      <c r="AJ311" s="1"/>
      <c r="AK311"/>
      <c r="AL311"/>
    </row>
    <row r="312" spans="12:38" x14ac:dyDescent="0.2">
      <c r="L312" s="2"/>
      <c r="S312" s="2"/>
      <c r="T312" s="2"/>
      <c r="Z312" s="2"/>
      <c r="AG312" s="1"/>
      <c r="AH312" s="1"/>
      <c r="AI312" s="1"/>
      <c r="AJ312" s="1"/>
      <c r="AK312"/>
      <c r="AL312"/>
    </row>
    <row r="313" spans="12:38" x14ac:dyDescent="0.2">
      <c r="L313" s="2"/>
      <c r="S313" s="2"/>
      <c r="T313" s="2"/>
      <c r="Z313" s="2"/>
      <c r="AG313" s="1"/>
      <c r="AH313" s="1"/>
      <c r="AI313" s="1"/>
      <c r="AJ313" s="1"/>
      <c r="AK313"/>
      <c r="AL313"/>
    </row>
    <row r="314" spans="12:38" x14ac:dyDescent="0.2">
      <c r="L314" s="2"/>
      <c r="S314" s="2"/>
      <c r="T314" s="2"/>
      <c r="Z314" s="2"/>
      <c r="AG314" s="1"/>
      <c r="AH314" s="1"/>
      <c r="AI314" s="1"/>
      <c r="AJ314" s="1"/>
      <c r="AK314"/>
      <c r="AL314"/>
    </row>
    <row r="315" spans="12:38" x14ac:dyDescent="0.2">
      <c r="L315" s="2"/>
      <c r="S315" s="2"/>
      <c r="T315" s="2"/>
      <c r="Z315" s="2"/>
      <c r="AG315" s="1"/>
      <c r="AH315" s="1"/>
      <c r="AI315" s="1"/>
      <c r="AJ315" s="1"/>
      <c r="AK315"/>
      <c r="AL315"/>
    </row>
    <row r="316" spans="12:38" x14ac:dyDescent="0.2">
      <c r="L316" s="2"/>
      <c r="S316" s="2"/>
      <c r="T316" s="2"/>
      <c r="Z316" s="2"/>
      <c r="AG316" s="1"/>
      <c r="AH316" s="1"/>
      <c r="AI316" s="1"/>
      <c r="AJ316" s="1"/>
      <c r="AK316"/>
      <c r="AL316"/>
    </row>
    <row r="317" spans="12:38" x14ac:dyDescent="0.2">
      <c r="L317" s="2"/>
      <c r="S317" s="2"/>
      <c r="T317" s="2"/>
      <c r="Z317" s="2"/>
      <c r="AG317" s="1"/>
      <c r="AH317" s="1"/>
      <c r="AI317" s="1"/>
      <c r="AJ317" s="1"/>
      <c r="AK317"/>
      <c r="AL317"/>
    </row>
    <row r="318" spans="12:38" x14ac:dyDescent="0.2">
      <c r="L318" s="2"/>
      <c r="S318" s="2"/>
      <c r="T318" s="2"/>
      <c r="Z318" s="2"/>
      <c r="AG318" s="1"/>
      <c r="AH318" s="1"/>
      <c r="AI318" s="1"/>
      <c r="AJ318" s="1"/>
      <c r="AK318"/>
      <c r="AL318"/>
    </row>
    <row r="319" spans="12:38" x14ac:dyDescent="0.2">
      <c r="L319" s="2"/>
      <c r="S319" s="2"/>
      <c r="T319" s="2"/>
      <c r="Z319" s="2"/>
      <c r="AG319" s="1"/>
      <c r="AH319" s="1"/>
      <c r="AI319" s="1"/>
      <c r="AJ319" s="1"/>
      <c r="AK319"/>
      <c r="AL319"/>
    </row>
    <row r="320" spans="12:38" x14ac:dyDescent="0.2">
      <c r="L320" s="2"/>
      <c r="S320" s="2"/>
      <c r="T320" s="2"/>
      <c r="Z320" s="2"/>
      <c r="AG320" s="1"/>
      <c r="AH320" s="1"/>
      <c r="AI320" s="1"/>
      <c r="AJ320" s="1"/>
      <c r="AK320"/>
      <c r="AL320"/>
    </row>
    <row r="321" spans="12:38" x14ac:dyDescent="0.2">
      <c r="L321" s="2"/>
      <c r="S321" s="2"/>
      <c r="T321" s="2"/>
      <c r="Z321" s="2"/>
      <c r="AG321" s="1"/>
      <c r="AH321" s="1"/>
      <c r="AI321" s="1"/>
      <c r="AJ321" s="1"/>
      <c r="AK321"/>
      <c r="AL321"/>
    </row>
    <row r="322" spans="12:38" x14ac:dyDescent="0.2">
      <c r="L322" s="2"/>
      <c r="S322" s="2"/>
      <c r="T322" s="2"/>
      <c r="Z322" s="2"/>
      <c r="AG322" s="1"/>
      <c r="AH322" s="1"/>
      <c r="AI322" s="1"/>
      <c r="AJ322" s="1"/>
      <c r="AK322"/>
      <c r="AL322"/>
    </row>
    <row r="323" spans="12:38" x14ac:dyDescent="0.2">
      <c r="L323" s="2"/>
      <c r="S323" s="2"/>
      <c r="T323" s="2"/>
      <c r="Z323" s="2"/>
      <c r="AG323" s="1"/>
      <c r="AH323" s="1"/>
      <c r="AI323" s="1"/>
      <c r="AJ323" s="1"/>
      <c r="AK323"/>
      <c r="AL323"/>
    </row>
    <row r="324" spans="12:38" x14ac:dyDescent="0.2">
      <c r="L324" s="2"/>
      <c r="S324" s="2"/>
      <c r="T324" s="2"/>
      <c r="Z324" s="2"/>
      <c r="AG324" s="1"/>
      <c r="AH324" s="1"/>
      <c r="AI324" s="1"/>
      <c r="AJ324" s="1"/>
      <c r="AK324"/>
      <c r="AL324"/>
    </row>
    <row r="325" spans="12:38" x14ac:dyDescent="0.2">
      <c r="L325" s="2"/>
      <c r="S325" s="2"/>
      <c r="T325" s="2"/>
      <c r="Z325" s="2"/>
      <c r="AG325" s="1"/>
      <c r="AH325" s="1"/>
      <c r="AI325" s="1"/>
      <c r="AJ325" s="1"/>
      <c r="AK325"/>
      <c r="AL325"/>
    </row>
    <row r="326" spans="12:38" x14ac:dyDescent="0.2">
      <c r="L326" s="2"/>
      <c r="S326" s="2"/>
      <c r="T326" s="2"/>
      <c r="Z326" s="2"/>
      <c r="AG326" s="1"/>
      <c r="AH326" s="1"/>
      <c r="AI326" s="1"/>
      <c r="AJ326" s="1"/>
      <c r="AK326"/>
      <c r="AL326"/>
    </row>
    <row r="327" spans="12:38" x14ac:dyDescent="0.2">
      <c r="L327" s="2"/>
      <c r="S327" s="2"/>
      <c r="T327" s="2"/>
      <c r="Z327" s="2"/>
      <c r="AG327" s="1"/>
      <c r="AH327" s="1"/>
      <c r="AI327" s="1"/>
      <c r="AJ327" s="1"/>
      <c r="AK327"/>
      <c r="AL327"/>
    </row>
    <row r="328" spans="12:38" x14ac:dyDescent="0.2">
      <c r="L328" s="2"/>
      <c r="S328" s="2"/>
      <c r="T328" s="2"/>
      <c r="Z328" s="2"/>
      <c r="AG328" s="1"/>
      <c r="AH328" s="1"/>
      <c r="AI328" s="1"/>
      <c r="AJ328" s="1"/>
      <c r="AK328"/>
      <c r="AL328"/>
    </row>
    <row r="329" spans="12:38" x14ac:dyDescent="0.2">
      <c r="L329" s="2"/>
      <c r="S329" s="2"/>
      <c r="T329" s="2"/>
      <c r="Z329" s="2"/>
      <c r="AG329" s="1"/>
      <c r="AH329" s="1"/>
      <c r="AI329" s="1"/>
      <c r="AJ329" s="1"/>
      <c r="AK329"/>
      <c r="AL329"/>
    </row>
    <row r="330" spans="12:38" x14ac:dyDescent="0.2">
      <c r="L330" s="2"/>
      <c r="S330" s="2"/>
      <c r="T330" s="2"/>
      <c r="Z330" s="2"/>
      <c r="AG330" s="1"/>
      <c r="AH330" s="1"/>
      <c r="AI330" s="1"/>
      <c r="AJ330" s="1"/>
      <c r="AK330"/>
      <c r="AL330"/>
    </row>
    <row r="331" spans="12:38" x14ac:dyDescent="0.2">
      <c r="L331" s="2"/>
      <c r="S331" s="2"/>
      <c r="T331" s="2"/>
      <c r="Z331" s="2"/>
      <c r="AG331" s="1"/>
      <c r="AH331" s="1"/>
      <c r="AI331" s="1"/>
      <c r="AJ331" s="1"/>
      <c r="AK331"/>
      <c r="AL331"/>
    </row>
    <row r="332" spans="12:38" x14ac:dyDescent="0.2">
      <c r="L332" s="2"/>
      <c r="S332" s="2"/>
      <c r="T332" s="2"/>
      <c r="Z332" s="2"/>
      <c r="AG332" s="1"/>
      <c r="AH332" s="1"/>
      <c r="AI332" s="1"/>
      <c r="AJ332" s="1"/>
      <c r="AK332"/>
      <c r="AL332"/>
    </row>
    <row r="333" spans="12:38" x14ac:dyDescent="0.2">
      <c r="L333" s="2"/>
      <c r="S333" s="2"/>
      <c r="T333" s="2"/>
      <c r="Z333" s="2"/>
      <c r="AG333" s="1"/>
      <c r="AH333" s="1"/>
      <c r="AI333" s="1"/>
      <c r="AJ333" s="1"/>
      <c r="AK333"/>
      <c r="AL333"/>
    </row>
    <row r="334" spans="12:38" x14ac:dyDescent="0.2">
      <c r="L334" s="2"/>
      <c r="S334" s="2"/>
      <c r="T334" s="2"/>
      <c r="Z334" s="2"/>
      <c r="AG334" s="1"/>
      <c r="AH334" s="1"/>
      <c r="AI334" s="1"/>
      <c r="AJ334" s="1"/>
      <c r="AK334"/>
      <c r="AL334"/>
    </row>
    <row r="335" spans="12:38" x14ac:dyDescent="0.2">
      <c r="L335" s="2"/>
      <c r="S335" s="2"/>
      <c r="T335" s="2"/>
      <c r="Z335" s="2"/>
      <c r="AG335" s="1"/>
      <c r="AH335" s="1"/>
      <c r="AI335" s="1"/>
      <c r="AJ335" s="1"/>
      <c r="AK335"/>
      <c r="AL335"/>
    </row>
    <row r="336" spans="12:38" x14ac:dyDescent="0.2">
      <c r="L336" s="2"/>
      <c r="S336" s="2"/>
      <c r="T336" s="2"/>
      <c r="Z336" s="2"/>
      <c r="AG336" s="1"/>
      <c r="AH336" s="1"/>
      <c r="AI336" s="1"/>
      <c r="AJ336" s="1"/>
      <c r="AK336"/>
      <c r="AL336"/>
    </row>
    <row r="337" spans="12:38" x14ac:dyDescent="0.2">
      <c r="L337" s="2"/>
      <c r="S337" s="2"/>
      <c r="T337" s="2"/>
      <c r="Z337" s="2"/>
      <c r="AG337" s="1"/>
      <c r="AH337" s="1"/>
      <c r="AI337" s="1"/>
      <c r="AJ337" s="1"/>
      <c r="AK337"/>
      <c r="AL337"/>
    </row>
    <row r="338" spans="12:38" x14ac:dyDescent="0.2">
      <c r="L338" s="2"/>
      <c r="S338" s="2"/>
      <c r="T338" s="2"/>
      <c r="Z338" s="2"/>
      <c r="AG338" s="1"/>
      <c r="AH338" s="1"/>
      <c r="AI338" s="1"/>
      <c r="AJ338" s="1"/>
      <c r="AK338"/>
      <c r="AL338"/>
    </row>
    <row r="339" spans="12:38" x14ac:dyDescent="0.2">
      <c r="L339" s="2"/>
      <c r="S339" s="2"/>
      <c r="T339" s="2"/>
      <c r="Z339" s="2"/>
      <c r="AG339" s="1"/>
      <c r="AH339" s="1"/>
      <c r="AI339" s="1"/>
      <c r="AJ339" s="1"/>
      <c r="AK339"/>
      <c r="AL339"/>
    </row>
    <row r="340" spans="12:38" x14ac:dyDescent="0.2">
      <c r="L340" s="2"/>
      <c r="S340" s="2"/>
      <c r="T340" s="2"/>
      <c r="Z340" s="2"/>
      <c r="AG340" s="1"/>
      <c r="AH340" s="1"/>
      <c r="AI340" s="1"/>
      <c r="AJ340" s="1"/>
      <c r="AK340"/>
      <c r="AL340"/>
    </row>
    <row r="341" spans="12:38" x14ac:dyDescent="0.2">
      <c r="L341" s="2"/>
      <c r="S341" s="2"/>
      <c r="T341" s="2"/>
      <c r="Z341" s="2"/>
      <c r="AG341" s="1"/>
      <c r="AH341" s="1"/>
      <c r="AI341" s="1"/>
      <c r="AJ341" s="1"/>
      <c r="AK341"/>
      <c r="AL341"/>
    </row>
    <row r="342" spans="12:38" x14ac:dyDescent="0.2">
      <c r="L342" s="2"/>
      <c r="S342" s="2"/>
      <c r="T342" s="2"/>
      <c r="Z342" s="2"/>
      <c r="AG342" s="1"/>
      <c r="AH342" s="1"/>
      <c r="AI342" s="1"/>
      <c r="AJ342" s="1"/>
      <c r="AK342"/>
      <c r="AL342"/>
    </row>
    <row r="343" spans="12:38" x14ac:dyDescent="0.2">
      <c r="L343" s="2"/>
      <c r="S343" s="2"/>
      <c r="T343" s="2"/>
      <c r="Z343" s="2"/>
      <c r="AG343" s="1"/>
      <c r="AH343" s="1"/>
      <c r="AI343" s="1"/>
      <c r="AJ343" s="1"/>
      <c r="AK343"/>
      <c r="AL343"/>
    </row>
    <row r="344" spans="12:38" x14ac:dyDescent="0.2">
      <c r="L344" s="2"/>
      <c r="S344" s="2"/>
      <c r="T344" s="2"/>
      <c r="Z344" s="2"/>
      <c r="AG344" s="1"/>
      <c r="AH344" s="1"/>
      <c r="AI344" s="1"/>
      <c r="AJ344" s="1"/>
      <c r="AK344"/>
      <c r="AL344"/>
    </row>
    <row r="345" spans="12:38" x14ac:dyDescent="0.2">
      <c r="L345" s="2"/>
      <c r="S345" s="2"/>
      <c r="T345" s="2"/>
      <c r="Z345" s="2"/>
      <c r="AG345" s="1"/>
      <c r="AH345" s="1"/>
      <c r="AI345" s="1"/>
      <c r="AJ345" s="1"/>
      <c r="AK345"/>
      <c r="AL345"/>
    </row>
    <row r="346" spans="12:38" x14ac:dyDescent="0.2">
      <c r="L346" s="2"/>
      <c r="S346" s="2"/>
      <c r="T346" s="2"/>
      <c r="Z346" s="2"/>
      <c r="AG346" s="1"/>
      <c r="AH346" s="1"/>
      <c r="AI346" s="1"/>
      <c r="AJ346" s="1"/>
      <c r="AK346"/>
      <c r="AL346"/>
    </row>
    <row r="347" spans="12:38" x14ac:dyDescent="0.2">
      <c r="L347" s="2"/>
      <c r="S347" s="2"/>
      <c r="T347" s="2"/>
      <c r="Z347" s="2"/>
      <c r="AG347" s="1"/>
      <c r="AH347" s="1"/>
      <c r="AI347" s="1"/>
      <c r="AJ347" s="1"/>
      <c r="AK347"/>
      <c r="AL347"/>
    </row>
    <row r="348" spans="12:38" x14ac:dyDescent="0.2">
      <c r="L348" s="2"/>
      <c r="S348" s="2"/>
      <c r="T348" s="2"/>
      <c r="Z348" s="2"/>
      <c r="AG348" s="1"/>
      <c r="AH348" s="1"/>
      <c r="AI348" s="1"/>
      <c r="AJ348" s="1"/>
      <c r="AK348"/>
      <c r="AL348"/>
    </row>
    <row r="349" spans="12:38" x14ac:dyDescent="0.2">
      <c r="L349" s="2"/>
      <c r="S349" s="2"/>
      <c r="T349" s="2"/>
      <c r="Z349" s="2"/>
      <c r="AG349" s="1"/>
      <c r="AH349" s="1"/>
      <c r="AI349" s="1"/>
      <c r="AJ349" s="1"/>
      <c r="AK349"/>
      <c r="AL349"/>
    </row>
    <row r="350" spans="12:38" x14ac:dyDescent="0.2">
      <c r="L350" s="2"/>
      <c r="S350" s="2"/>
      <c r="T350" s="2"/>
      <c r="Z350" s="2"/>
      <c r="AG350" s="1"/>
      <c r="AH350" s="1"/>
      <c r="AI350" s="1"/>
      <c r="AJ350" s="1"/>
      <c r="AK350"/>
      <c r="AL350"/>
    </row>
    <row r="351" spans="12:38" x14ac:dyDescent="0.2">
      <c r="L351" s="2"/>
      <c r="S351" s="2"/>
      <c r="T351" s="2"/>
      <c r="Z351" s="2"/>
      <c r="AG351" s="1"/>
      <c r="AH351" s="1"/>
      <c r="AI351" s="1"/>
      <c r="AJ351" s="1"/>
      <c r="AK351"/>
      <c r="AL351"/>
    </row>
    <row r="352" spans="12:38" x14ac:dyDescent="0.2">
      <c r="L352" s="2"/>
      <c r="S352" s="2"/>
      <c r="T352" s="2"/>
      <c r="Z352" s="2"/>
      <c r="AG352" s="1"/>
      <c r="AH352" s="1"/>
      <c r="AI352" s="1"/>
      <c r="AJ352" s="1"/>
      <c r="AK352"/>
      <c r="AL352"/>
    </row>
    <row r="353" spans="12:38" x14ac:dyDescent="0.2">
      <c r="L353" s="2"/>
      <c r="S353" s="2"/>
      <c r="T353" s="2"/>
      <c r="Z353" s="2"/>
      <c r="AG353" s="1"/>
      <c r="AH353" s="1"/>
      <c r="AI353" s="1"/>
      <c r="AJ353" s="1"/>
      <c r="AK353"/>
      <c r="AL353"/>
    </row>
    <row r="354" spans="12:38" x14ac:dyDescent="0.2">
      <c r="L354" s="2"/>
      <c r="S354" s="2"/>
      <c r="T354" s="2"/>
      <c r="Z354" s="2"/>
      <c r="AG354" s="1"/>
      <c r="AH354" s="1"/>
      <c r="AI354" s="1"/>
      <c r="AJ354" s="1"/>
      <c r="AK354"/>
      <c r="AL354"/>
    </row>
    <row r="355" spans="12:38" x14ac:dyDescent="0.2">
      <c r="L355" s="2"/>
      <c r="S355" s="2"/>
      <c r="T355" s="2"/>
      <c r="Z355" s="2"/>
      <c r="AG355" s="1"/>
      <c r="AH355" s="1"/>
      <c r="AI355" s="1"/>
      <c r="AJ355" s="1"/>
      <c r="AK355"/>
      <c r="AL355"/>
    </row>
    <row r="356" spans="12:38" x14ac:dyDescent="0.2">
      <c r="L356" s="2"/>
      <c r="S356" s="2"/>
      <c r="T356" s="2"/>
      <c r="Z356" s="2"/>
      <c r="AG356" s="1"/>
      <c r="AH356" s="1"/>
      <c r="AI356" s="1"/>
      <c r="AJ356" s="1"/>
      <c r="AK356"/>
      <c r="AL356"/>
    </row>
    <row r="357" spans="12:38" x14ac:dyDescent="0.2">
      <c r="L357" s="2"/>
      <c r="S357" s="2"/>
      <c r="T357" s="2"/>
      <c r="Z357" s="2"/>
      <c r="AG357" s="1"/>
      <c r="AH357" s="1"/>
      <c r="AI357" s="1"/>
      <c r="AJ357" s="1"/>
      <c r="AK357"/>
      <c r="AL357"/>
    </row>
    <row r="358" spans="12:38" x14ac:dyDescent="0.2">
      <c r="L358" s="2"/>
      <c r="S358" s="2"/>
      <c r="T358" s="2"/>
      <c r="Z358" s="2"/>
      <c r="AG358" s="1"/>
      <c r="AH358" s="1"/>
      <c r="AI358" s="1"/>
      <c r="AJ358" s="1"/>
      <c r="AK358"/>
      <c r="AL358"/>
    </row>
    <row r="359" spans="12:38" x14ac:dyDescent="0.2">
      <c r="L359" s="2"/>
      <c r="S359" s="2"/>
      <c r="T359" s="2"/>
      <c r="Z359" s="2"/>
      <c r="AG359" s="1"/>
      <c r="AH359" s="1"/>
      <c r="AI359" s="1"/>
      <c r="AJ359" s="1"/>
      <c r="AK359"/>
      <c r="AL359"/>
    </row>
    <row r="360" spans="12:38" x14ac:dyDescent="0.2">
      <c r="L360" s="2"/>
      <c r="S360" s="2"/>
      <c r="T360" s="2"/>
      <c r="Z360" s="2"/>
      <c r="AG360" s="1"/>
      <c r="AH360" s="1"/>
      <c r="AI360" s="1"/>
      <c r="AJ360" s="1"/>
      <c r="AK360"/>
      <c r="AL360"/>
    </row>
    <row r="361" spans="12:38" x14ac:dyDescent="0.2">
      <c r="L361" s="2"/>
      <c r="S361" s="2"/>
      <c r="T361" s="2"/>
      <c r="Z361" s="2"/>
      <c r="AG361" s="1"/>
      <c r="AH361" s="1"/>
      <c r="AI361" s="1"/>
      <c r="AJ361" s="1"/>
      <c r="AK361"/>
      <c r="AL361"/>
    </row>
    <row r="362" spans="12:38" x14ac:dyDescent="0.2">
      <c r="L362" s="2"/>
      <c r="S362" s="2"/>
      <c r="T362" s="2"/>
      <c r="Z362" s="2"/>
      <c r="AG362" s="1"/>
      <c r="AH362" s="1"/>
      <c r="AI362" s="1"/>
      <c r="AJ362" s="1"/>
      <c r="AK362"/>
      <c r="AL362"/>
    </row>
    <row r="363" spans="12:38" x14ac:dyDescent="0.2">
      <c r="L363" s="2"/>
      <c r="S363" s="2"/>
      <c r="T363" s="2"/>
      <c r="Z363" s="2"/>
      <c r="AG363" s="1"/>
      <c r="AH363" s="1"/>
      <c r="AI363" s="1"/>
      <c r="AJ363" s="1"/>
      <c r="AK363"/>
      <c r="AL363"/>
    </row>
    <row r="364" spans="12:38" x14ac:dyDescent="0.2">
      <c r="L364" s="2"/>
      <c r="S364" s="2"/>
      <c r="T364" s="2"/>
      <c r="Z364" s="2"/>
      <c r="AG364" s="1"/>
      <c r="AH364" s="1"/>
      <c r="AI364" s="1"/>
      <c r="AJ364" s="1"/>
      <c r="AK364"/>
      <c r="AL364"/>
    </row>
    <row r="365" spans="12:38" x14ac:dyDescent="0.2">
      <c r="L365" s="2"/>
      <c r="S365" s="2"/>
      <c r="T365" s="2"/>
      <c r="Z365" s="2"/>
      <c r="AG365" s="1"/>
      <c r="AH365" s="1"/>
      <c r="AI365" s="1"/>
      <c r="AJ365" s="1"/>
      <c r="AK365"/>
      <c r="AL365"/>
    </row>
    <row r="366" spans="12:38" x14ac:dyDescent="0.2">
      <c r="L366" s="2"/>
      <c r="S366" s="2"/>
      <c r="T366" s="2"/>
      <c r="Z366" s="2"/>
      <c r="AG366" s="1"/>
      <c r="AH366" s="1"/>
      <c r="AI366" s="1"/>
      <c r="AJ366" s="1"/>
      <c r="AK366"/>
      <c r="AL366"/>
    </row>
    <row r="367" spans="12:38" x14ac:dyDescent="0.2">
      <c r="L367" s="2"/>
      <c r="S367" s="2"/>
      <c r="T367" s="2"/>
      <c r="Z367" s="2"/>
      <c r="AG367" s="1"/>
      <c r="AH367" s="1"/>
      <c r="AI367" s="1"/>
      <c r="AJ367" s="1"/>
      <c r="AK367"/>
      <c r="AL367"/>
    </row>
    <row r="368" spans="12:38" x14ac:dyDescent="0.2">
      <c r="L368" s="2"/>
      <c r="S368" s="2"/>
      <c r="T368" s="2"/>
      <c r="Z368" s="2"/>
      <c r="AG368" s="1"/>
      <c r="AH368" s="1"/>
      <c r="AI368" s="1"/>
      <c r="AJ368" s="1"/>
      <c r="AK368"/>
      <c r="AL368"/>
    </row>
    <row r="369" spans="12:38" x14ac:dyDescent="0.2">
      <c r="L369" s="2"/>
      <c r="S369" s="2"/>
      <c r="T369" s="2"/>
      <c r="Z369" s="2"/>
      <c r="AG369" s="1"/>
      <c r="AH369" s="1"/>
      <c r="AI369" s="1"/>
      <c r="AJ369" s="1"/>
      <c r="AK369"/>
      <c r="AL369"/>
    </row>
    <row r="370" spans="12:38" x14ac:dyDescent="0.2">
      <c r="L370" s="2"/>
      <c r="S370" s="2"/>
      <c r="T370" s="2"/>
      <c r="Z370" s="2"/>
      <c r="AG370" s="1"/>
      <c r="AH370" s="1"/>
      <c r="AI370" s="1"/>
      <c r="AJ370" s="1"/>
      <c r="AK370"/>
      <c r="AL370"/>
    </row>
    <row r="371" spans="12:38" x14ac:dyDescent="0.2">
      <c r="L371" s="2"/>
      <c r="S371" s="2"/>
      <c r="T371" s="2"/>
      <c r="Z371" s="2"/>
      <c r="AG371" s="1"/>
      <c r="AH371" s="1"/>
      <c r="AI371" s="1"/>
      <c r="AJ371" s="1"/>
      <c r="AK371"/>
      <c r="AL371"/>
    </row>
    <row r="372" spans="12:38" x14ac:dyDescent="0.2">
      <c r="L372" s="2"/>
      <c r="S372" s="2"/>
      <c r="T372" s="2"/>
      <c r="Z372" s="2"/>
      <c r="AG372" s="1"/>
      <c r="AH372" s="1"/>
      <c r="AI372" s="1"/>
      <c r="AJ372" s="1"/>
      <c r="AK372"/>
      <c r="AL372"/>
    </row>
    <row r="373" spans="12:38" x14ac:dyDescent="0.2">
      <c r="L373" s="2"/>
      <c r="S373" s="2"/>
      <c r="T373" s="2"/>
      <c r="Z373" s="2"/>
      <c r="AG373" s="1"/>
      <c r="AH373" s="1"/>
      <c r="AI373" s="1"/>
      <c r="AJ373" s="1"/>
      <c r="AK373"/>
      <c r="AL373"/>
    </row>
    <row r="374" spans="12:38" x14ac:dyDescent="0.2">
      <c r="L374" s="2"/>
      <c r="S374" s="2"/>
      <c r="T374" s="2"/>
      <c r="Z374" s="2"/>
      <c r="AG374" s="1"/>
      <c r="AH374" s="1"/>
      <c r="AI374" s="1"/>
      <c r="AJ374" s="1"/>
      <c r="AK374"/>
      <c r="AL374"/>
    </row>
    <row r="375" spans="12:38" x14ac:dyDescent="0.2">
      <c r="L375" s="2"/>
      <c r="S375" s="2"/>
      <c r="T375" s="2"/>
      <c r="Z375" s="2"/>
      <c r="AG375" s="1"/>
      <c r="AH375" s="1"/>
      <c r="AI375" s="1"/>
      <c r="AJ375" s="1"/>
      <c r="AK375"/>
      <c r="AL375"/>
    </row>
    <row r="376" spans="12:38" x14ac:dyDescent="0.2">
      <c r="L376" s="2"/>
      <c r="S376" s="2"/>
      <c r="T376" s="2"/>
      <c r="Z376" s="2"/>
      <c r="AG376" s="1"/>
      <c r="AH376" s="1"/>
      <c r="AI376" s="1"/>
      <c r="AJ376" s="1"/>
      <c r="AK376"/>
      <c r="AL376"/>
    </row>
    <row r="377" spans="12:38" x14ac:dyDescent="0.2">
      <c r="L377" s="2"/>
      <c r="S377" s="2"/>
      <c r="T377" s="2"/>
      <c r="Z377" s="2"/>
      <c r="AG377" s="1"/>
      <c r="AH377" s="1"/>
      <c r="AI377" s="1"/>
      <c r="AJ377" s="1"/>
      <c r="AK377"/>
      <c r="AL377"/>
    </row>
    <row r="378" spans="12:38" x14ac:dyDescent="0.2">
      <c r="L378" s="2"/>
      <c r="S378" s="2"/>
      <c r="T378" s="2"/>
      <c r="Z378" s="2"/>
      <c r="AG378" s="1"/>
      <c r="AH378" s="1"/>
      <c r="AI378" s="1"/>
      <c r="AJ378" s="1"/>
      <c r="AK378"/>
      <c r="AL378"/>
    </row>
    <row r="379" spans="12:38" x14ac:dyDescent="0.2">
      <c r="L379" s="2"/>
      <c r="S379" s="2"/>
      <c r="T379" s="2"/>
      <c r="Z379" s="2"/>
      <c r="AG379" s="1"/>
      <c r="AH379" s="1"/>
      <c r="AI379" s="1"/>
      <c r="AJ379" s="1"/>
      <c r="AK379"/>
      <c r="AL379"/>
    </row>
    <row r="380" spans="12:38" x14ac:dyDescent="0.2">
      <c r="L380" s="2"/>
      <c r="S380" s="2"/>
      <c r="T380" s="2"/>
      <c r="Z380" s="2"/>
      <c r="AG380" s="1"/>
      <c r="AH380" s="1"/>
      <c r="AI380" s="1"/>
      <c r="AJ380" s="1"/>
      <c r="AK380"/>
      <c r="AL380"/>
    </row>
    <row r="381" spans="12:38" x14ac:dyDescent="0.2">
      <c r="L381" s="2"/>
      <c r="S381" s="2"/>
      <c r="T381" s="2"/>
      <c r="Z381" s="2"/>
      <c r="AG381" s="1"/>
      <c r="AH381" s="1"/>
      <c r="AI381" s="1"/>
      <c r="AJ381" s="1"/>
      <c r="AK381"/>
      <c r="AL381"/>
    </row>
    <row r="382" spans="12:38" x14ac:dyDescent="0.2">
      <c r="L382" s="2"/>
      <c r="S382" s="2"/>
      <c r="T382" s="2"/>
      <c r="Z382" s="2"/>
      <c r="AG382" s="1"/>
      <c r="AH382" s="1"/>
      <c r="AI382" s="1"/>
      <c r="AJ382" s="1"/>
      <c r="AK382"/>
      <c r="AL382"/>
    </row>
    <row r="383" spans="12:38" x14ac:dyDescent="0.2">
      <c r="L383" s="2"/>
      <c r="S383" s="2"/>
      <c r="T383" s="2"/>
      <c r="Z383" s="2"/>
      <c r="AG383" s="1"/>
      <c r="AH383" s="1"/>
      <c r="AI383" s="1"/>
      <c r="AJ383" s="1"/>
      <c r="AK383"/>
      <c r="AL383"/>
    </row>
    <row r="384" spans="12:38" x14ac:dyDescent="0.2">
      <c r="L384" s="2"/>
      <c r="S384" s="2"/>
      <c r="T384" s="2"/>
      <c r="Z384" s="2"/>
      <c r="AG384" s="1"/>
      <c r="AH384" s="1"/>
      <c r="AI384" s="1"/>
      <c r="AJ384" s="1"/>
      <c r="AK384"/>
      <c r="AL384"/>
    </row>
    <row r="385" spans="12:38" x14ac:dyDescent="0.2">
      <c r="L385" s="2"/>
      <c r="S385" s="2"/>
      <c r="T385" s="2"/>
      <c r="Z385" s="2"/>
      <c r="AG385" s="1"/>
      <c r="AH385" s="1"/>
      <c r="AI385" s="1"/>
      <c r="AJ385" s="1"/>
      <c r="AK385"/>
      <c r="AL385"/>
    </row>
    <row r="386" spans="12:38" x14ac:dyDescent="0.2">
      <c r="L386" s="2"/>
      <c r="S386" s="2"/>
      <c r="T386" s="2"/>
      <c r="Z386" s="2"/>
      <c r="AG386" s="1"/>
      <c r="AH386" s="1"/>
      <c r="AI386" s="1"/>
      <c r="AJ386" s="1"/>
      <c r="AK386"/>
      <c r="AL386"/>
    </row>
    <row r="387" spans="12:38" x14ac:dyDescent="0.2">
      <c r="L387" s="2"/>
      <c r="S387" s="2"/>
      <c r="T387" s="2"/>
      <c r="Z387" s="2"/>
      <c r="AG387" s="1"/>
      <c r="AH387" s="1"/>
      <c r="AI387" s="1"/>
      <c r="AJ387" s="1"/>
      <c r="AK387"/>
      <c r="AL387"/>
    </row>
    <row r="388" spans="12:38" x14ac:dyDescent="0.2">
      <c r="L388" s="2"/>
      <c r="S388" s="2"/>
      <c r="T388" s="2"/>
      <c r="Z388" s="2"/>
      <c r="AG388" s="1"/>
      <c r="AH388" s="1"/>
      <c r="AI388" s="1"/>
      <c r="AJ388" s="1"/>
      <c r="AK388"/>
      <c r="AL388"/>
    </row>
    <row r="389" spans="12:38" x14ac:dyDescent="0.2">
      <c r="L389" s="2"/>
      <c r="S389" s="2"/>
      <c r="T389" s="2"/>
      <c r="Z389" s="2"/>
      <c r="AG389" s="1"/>
      <c r="AH389" s="1"/>
      <c r="AI389" s="1"/>
      <c r="AJ389" s="1"/>
      <c r="AK389"/>
      <c r="AL389"/>
    </row>
    <row r="390" spans="12:38" x14ac:dyDescent="0.2">
      <c r="L390" s="2"/>
      <c r="S390" s="2"/>
      <c r="T390" s="2"/>
      <c r="Z390" s="2"/>
      <c r="AG390" s="1"/>
      <c r="AH390" s="1"/>
      <c r="AI390" s="1"/>
      <c r="AJ390" s="1"/>
      <c r="AK390"/>
      <c r="AL390"/>
    </row>
    <row r="391" spans="12:38" x14ac:dyDescent="0.2">
      <c r="L391" s="2"/>
      <c r="S391" s="2"/>
      <c r="T391" s="2"/>
      <c r="Z391" s="2"/>
      <c r="AG391" s="1"/>
      <c r="AH391" s="1"/>
      <c r="AI391" s="1"/>
      <c r="AJ391" s="1"/>
      <c r="AK391"/>
      <c r="AL391"/>
    </row>
    <row r="392" spans="12:38" x14ac:dyDescent="0.2">
      <c r="L392" s="2"/>
      <c r="S392" s="2"/>
      <c r="T392" s="2"/>
      <c r="Z392" s="2"/>
      <c r="AG392" s="1"/>
      <c r="AH392" s="1"/>
      <c r="AI392" s="1"/>
      <c r="AJ392" s="1"/>
      <c r="AK392"/>
      <c r="AL392"/>
    </row>
    <row r="393" spans="12:38" x14ac:dyDescent="0.2">
      <c r="L393" s="2"/>
      <c r="S393" s="2"/>
      <c r="T393" s="2"/>
      <c r="Z393" s="2"/>
      <c r="AG393" s="1"/>
      <c r="AH393" s="1"/>
      <c r="AI393" s="1"/>
      <c r="AJ393" s="1"/>
      <c r="AK393"/>
      <c r="AL393"/>
    </row>
    <row r="394" spans="12:38" x14ac:dyDescent="0.2">
      <c r="L394" s="2"/>
      <c r="S394" s="2"/>
      <c r="T394" s="2"/>
      <c r="Z394" s="2"/>
      <c r="AG394" s="1"/>
      <c r="AH394" s="1"/>
      <c r="AI394" s="1"/>
      <c r="AJ394" s="1"/>
      <c r="AK394"/>
      <c r="AL394"/>
    </row>
    <row r="395" spans="12:38" x14ac:dyDescent="0.2">
      <c r="L395" s="2"/>
      <c r="S395" s="2"/>
      <c r="T395" s="2"/>
      <c r="Z395" s="2"/>
      <c r="AG395" s="1"/>
      <c r="AH395" s="1"/>
      <c r="AI395" s="1"/>
      <c r="AJ395" s="1"/>
      <c r="AK395"/>
      <c r="AL395"/>
    </row>
    <row r="396" spans="12:38" x14ac:dyDescent="0.2">
      <c r="L396" s="2"/>
      <c r="S396" s="2"/>
      <c r="T396" s="2"/>
      <c r="Z396" s="2"/>
      <c r="AG396" s="1"/>
      <c r="AH396" s="1"/>
      <c r="AI396" s="1"/>
      <c r="AJ396" s="1"/>
      <c r="AK396"/>
      <c r="AL396"/>
    </row>
    <row r="397" spans="12:38" x14ac:dyDescent="0.2">
      <c r="L397" s="2"/>
      <c r="S397" s="2"/>
      <c r="T397" s="2"/>
      <c r="Z397" s="2"/>
      <c r="AG397" s="1"/>
      <c r="AH397" s="1"/>
      <c r="AI397" s="1"/>
      <c r="AJ397" s="1"/>
      <c r="AK397"/>
      <c r="AL397"/>
    </row>
    <row r="398" spans="12:38" x14ac:dyDescent="0.2">
      <c r="L398" s="2"/>
      <c r="S398" s="2"/>
      <c r="T398" s="2"/>
      <c r="Z398" s="2"/>
      <c r="AG398" s="1"/>
      <c r="AH398" s="1"/>
      <c r="AI398" s="1"/>
      <c r="AJ398" s="1"/>
      <c r="AK398"/>
      <c r="AL398"/>
    </row>
    <row r="399" spans="12:38" x14ac:dyDescent="0.2">
      <c r="L399" s="2"/>
      <c r="S399" s="2"/>
      <c r="T399" s="2"/>
      <c r="Z399" s="2"/>
      <c r="AG399" s="1"/>
      <c r="AH399" s="1"/>
      <c r="AI399" s="1"/>
      <c r="AJ399" s="1"/>
      <c r="AK399"/>
      <c r="AL399"/>
    </row>
    <row r="400" spans="12:38" x14ac:dyDescent="0.2">
      <c r="L400" s="2"/>
      <c r="S400" s="2"/>
      <c r="T400" s="2"/>
      <c r="Z400" s="2"/>
      <c r="AG400" s="1"/>
      <c r="AH400" s="1"/>
      <c r="AI400" s="1"/>
      <c r="AJ400" s="1"/>
      <c r="AK400"/>
      <c r="AL400"/>
    </row>
    <row r="401" spans="12:38" x14ac:dyDescent="0.2">
      <c r="L401" s="2"/>
      <c r="S401" s="2"/>
      <c r="T401" s="2"/>
      <c r="Z401" s="2"/>
      <c r="AG401" s="1"/>
      <c r="AH401" s="1"/>
      <c r="AI401" s="1"/>
      <c r="AJ401" s="1"/>
      <c r="AK401"/>
      <c r="AL401"/>
    </row>
    <row r="402" spans="12:38" x14ac:dyDescent="0.2">
      <c r="L402" s="2"/>
      <c r="S402" s="2"/>
      <c r="T402" s="2"/>
      <c r="Z402" s="2"/>
      <c r="AG402" s="1"/>
      <c r="AH402" s="1"/>
      <c r="AI402" s="1"/>
      <c r="AJ402" s="1"/>
      <c r="AK402"/>
      <c r="AL402"/>
    </row>
    <row r="403" spans="12:38" x14ac:dyDescent="0.2">
      <c r="L403" s="2"/>
      <c r="S403" s="2"/>
      <c r="T403" s="2"/>
      <c r="Z403" s="2"/>
      <c r="AG403" s="1"/>
      <c r="AH403" s="1"/>
      <c r="AI403" s="1"/>
      <c r="AJ403" s="1"/>
      <c r="AK403"/>
      <c r="AL403"/>
    </row>
    <row r="404" spans="12:38" x14ac:dyDescent="0.2">
      <c r="L404" s="2"/>
      <c r="S404" s="2"/>
      <c r="T404" s="2"/>
      <c r="Z404" s="2"/>
      <c r="AG404" s="1"/>
      <c r="AH404" s="1"/>
      <c r="AI404" s="1"/>
      <c r="AJ404" s="1"/>
      <c r="AK404"/>
      <c r="AL404"/>
    </row>
    <row r="405" spans="12:38" x14ac:dyDescent="0.2">
      <c r="L405" s="2"/>
      <c r="S405" s="2"/>
      <c r="T405" s="2"/>
      <c r="Z405" s="2"/>
      <c r="AG405" s="1"/>
      <c r="AH405" s="1"/>
      <c r="AI405" s="1"/>
      <c r="AJ405" s="1"/>
      <c r="AK405"/>
      <c r="AL405"/>
    </row>
    <row r="406" spans="12:38" x14ac:dyDescent="0.2">
      <c r="L406" s="2"/>
      <c r="S406" s="2"/>
      <c r="T406" s="2"/>
      <c r="Z406" s="2"/>
      <c r="AG406" s="1"/>
      <c r="AH406" s="1"/>
      <c r="AI406" s="1"/>
      <c r="AJ406" s="1"/>
      <c r="AK406"/>
      <c r="AL406"/>
    </row>
    <row r="407" spans="12:38" x14ac:dyDescent="0.2">
      <c r="L407" s="2"/>
      <c r="S407" s="2"/>
      <c r="T407" s="2"/>
      <c r="Z407" s="2"/>
      <c r="AG407" s="1"/>
      <c r="AH407" s="1"/>
      <c r="AI407" s="1"/>
      <c r="AJ407" s="1"/>
      <c r="AK407"/>
      <c r="AL407"/>
    </row>
    <row r="408" spans="12:38" x14ac:dyDescent="0.2">
      <c r="L408" s="2"/>
      <c r="S408" s="2"/>
      <c r="T408" s="2"/>
      <c r="Z408" s="2"/>
      <c r="AG408" s="1"/>
      <c r="AH408" s="1"/>
      <c r="AI408" s="1"/>
      <c r="AJ408" s="1"/>
      <c r="AK408"/>
      <c r="AL408"/>
    </row>
    <row r="409" spans="12:38" x14ac:dyDescent="0.2">
      <c r="L409" s="2"/>
      <c r="S409" s="2"/>
      <c r="T409" s="2"/>
      <c r="Z409" s="2"/>
      <c r="AG409" s="1"/>
      <c r="AH409" s="1"/>
      <c r="AI409" s="1"/>
      <c r="AJ409" s="1"/>
      <c r="AK409"/>
      <c r="AL409"/>
    </row>
    <row r="410" spans="12:38" x14ac:dyDescent="0.2">
      <c r="L410" s="2"/>
      <c r="S410" s="2"/>
      <c r="T410" s="2"/>
      <c r="Z410" s="2"/>
      <c r="AG410" s="1"/>
      <c r="AH410" s="1"/>
      <c r="AI410" s="1"/>
      <c r="AJ410" s="1"/>
      <c r="AK410"/>
      <c r="AL410"/>
    </row>
    <row r="411" spans="12:38" x14ac:dyDescent="0.2">
      <c r="L411" s="2"/>
      <c r="S411" s="2"/>
      <c r="T411" s="2"/>
      <c r="Z411" s="2"/>
      <c r="AG411" s="1"/>
      <c r="AH411" s="1"/>
      <c r="AI411" s="1"/>
      <c r="AJ411" s="1"/>
      <c r="AK411"/>
      <c r="AL411"/>
    </row>
    <row r="412" spans="12:38" x14ac:dyDescent="0.2">
      <c r="L412" s="2"/>
      <c r="S412" s="2"/>
      <c r="T412" s="2"/>
      <c r="Z412" s="2"/>
      <c r="AG412" s="1"/>
      <c r="AH412" s="1"/>
      <c r="AI412" s="1"/>
      <c r="AJ412" s="1"/>
      <c r="AK412"/>
      <c r="AL412"/>
    </row>
    <row r="413" spans="12:38" x14ac:dyDescent="0.2">
      <c r="L413" s="2"/>
      <c r="S413" s="2"/>
      <c r="T413" s="2"/>
      <c r="Z413" s="2"/>
      <c r="AG413" s="1"/>
      <c r="AH413" s="1"/>
      <c r="AI413" s="1"/>
      <c r="AJ413" s="1"/>
      <c r="AK413"/>
      <c r="AL413"/>
    </row>
    <row r="414" spans="12:38" x14ac:dyDescent="0.2">
      <c r="L414" s="2"/>
      <c r="S414" s="2"/>
      <c r="T414" s="2"/>
      <c r="Z414" s="2"/>
      <c r="AG414" s="1"/>
      <c r="AH414" s="1"/>
      <c r="AI414" s="1"/>
      <c r="AJ414" s="1"/>
      <c r="AK414"/>
      <c r="AL414"/>
    </row>
    <row r="415" spans="12:38" x14ac:dyDescent="0.2">
      <c r="L415" s="2"/>
      <c r="S415" s="2"/>
      <c r="T415" s="2"/>
      <c r="Z415" s="2"/>
      <c r="AG415" s="1"/>
      <c r="AH415" s="1"/>
      <c r="AI415" s="1"/>
      <c r="AJ415" s="1"/>
      <c r="AK415"/>
      <c r="AL415"/>
    </row>
    <row r="416" spans="12:38" x14ac:dyDescent="0.2">
      <c r="L416" s="2"/>
      <c r="S416" s="2"/>
      <c r="T416" s="2"/>
      <c r="Z416" s="2"/>
      <c r="AG416" s="1"/>
      <c r="AH416" s="1"/>
      <c r="AI416" s="1"/>
      <c r="AJ416" s="1"/>
      <c r="AK416"/>
      <c r="AL416"/>
    </row>
    <row r="417" spans="12:38" x14ac:dyDescent="0.2">
      <c r="L417" s="2"/>
      <c r="S417" s="2"/>
      <c r="T417" s="2"/>
      <c r="Z417" s="2"/>
      <c r="AG417" s="1"/>
      <c r="AH417" s="1"/>
      <c r="AI417" s="1"/>
      <c r="AJ417" s="1"/>
      <c r="AK417"/>
      <c r="AL417"/>
    </row>
    <row r="418" spans="12:38" x14ac:dyDescent="0.2">
      <c r="L418" s="2"/>
      <c r="S418" s="2"/>
      <c r="T418" s="2"/>
      <c r="Z418" s="2"/>
      <c r="AG418" s="1"/>
      <c r="AH418" s="1"/>
      <c r="AI418" s="1"/>
      <c r="AJ418" s="1"/>
      <c r="AK418"/>
      <c r="AL418"/>
    </row>
    <row r="419" spans="12:38" x14ac:dyDescent="0.2">
      <c r="L419" s="2"/>
      <c r="S419" s="2"/>
      <c r="T419" s="2"/>
      <c r="Z419" s="2"/>
      <c r="AG419" s="1"/>
      <c r="AH419" s="1"/>
      <c r="AI419" s="1"/>
      <c r="AJ419" s="1"/>
      <c r="AK419"/>
      <c r="AL419"/>
    </row>
    <row r="420" spans="12:38" x14ac:dyDescent="0.2">
      <c r="L420" s="2"/>
      <c r="S420" s="2"/>
      <c r="T420" s="2"/>
      <c r="Z420" s="2"/>
      <c r="AG420" s="1"/>
      <c r="AH420" s="1"/>
      <c r="AI420" s="1"/>
      <c r="AJ420" s="1"/>
      <c r="AK420"/>
      <c r="AL420"/>
    </row>
    <row r="421" spans="12:38" x14ac:dyDescent="0.2">
      <c r="L421" s="2"/>
      <c r="S421" s="2"/>
      <c r="T421" s="2"/>
      <c r="Z421" s="2"/>
      <c r="AG421" s="1"/>
      <c r="AH421" s="1"/>
      <c r="AI421" s="1"/>
      <c r="AJ421" s="1"/>
      <c r="AK421"/>
      <c r="AL421"/>
    </row>
    <row r="422" spans="12:38" x14ac:dyDescent="0.2">
      <c r="L422" s="2"/>
      <c r="S422" s="2"/>
      <c r="T422" s="2"/>
      <c r="Z422" s="2"/>
      <c r="AG422" s="1"/>
      <c r="AH422" s="1"/>
      <c r="AI422" s="1"/>
      <c r="AJ422" s="1"/>
      <c r="AK422"/>
      <c r="AL422"/>
    </row>
    <row r="423" spans="12:38" x14ac:dyDescent="0.2">
      <c r="L423" s="2"/>
      <c r="S423" s="2"/>
      <c r="T423" s="2"/>
      <c r="Z423" s="2"/>
      <c r="AG423" s="1"/>
      <c r="AH423" s="1"/>
      <c r="AI423" s="1"/>
      <c r="AJ423" s="1"/>
      <c r="AK423"/>
      <c r="AL423"/>
    </row>
    <row r="424" spans="12:38" x14ac:dyDescent="0.2">
      <c r="L424" s="2"/>
      <c r="S424" s="2"/>
      <c r="T424" s="2"/>
      <c r="Z424" s="2"/>
      <c r="AG424" s="1"/>
      <c r="AH424" s="1"/>
      <c r="AI424" s="1"/>
      <c r="AJ424" s="1"/>
      <c r="AK424"/>
      <c r="AL424"/>
    </row>
    <row r="425" spans="12:38" x14ac:dyDescent="0.2">
      <c r="L425" s="2"/>
      <c r="S425" s="2"/>
      <c r="T425" s="2"/>
      <c r="Z425" s="2"/>
      <c r="AG425" s="1"/>
      <c r="AH425" s="1"/>
      <c r="AI425" s="1"/>
      <c r="AJ425" s="1"/>
      <c r="AK425"/>
      <c r="AL425"/>
    </row>
    <row r="426" spans="12:38" x14ac:dyDescent="0.2">
      <c r="L426" s="2"/>
      <c r="S426" s="2"/>
      <c r="T426" s="2"/>
      <c r="Z426" s="2"/>
      <c r="AG426" s="1"/>
      <c r="AH426" s="1"/>
      <c r="AI426" s="1"/>
      <c r="AJ426" s="1"/>
      <c r="AK426"/>
      <c r="AL426"/>
    </row>
    <row r="427" spans="12:38" x14ac:dyDescent="0.2">
      <c r="L427" s="2"/>
      <c r="S427" s="2"/>
      <c r="T427" s="2"/>
      <c r="Z427" s="2"/>
      <c r="AG427" s="1"/>
      <c r="AH427" s="1"/>
      <c r="AI427" s="1"/>
      <c r="AJ427" s="1"/>
      <c r="AK427"/>
      <c r="AL427"/>
    </row>
    <row r="428" spans="12:38" x14ac:dyDescent="0.2">
      <c r="L428" s="2"/>
      <c r="S428" s="2"/>
      <c r="T428" s="2"/>
      <c r="Z428" s="2"/>
      <c r="AG428" s="1"/>
      <c r="AH428" s="1"/>
      <c r="AI428" s="1"/>
      <c r="AJ428" s="1"/>
      <c r="AK428"/>
      <c r="AL428"/>
    </row>
    <row r="429" spans="12:38" x14ac:dyDescent="0.2">
      <c r="L429" s="2"/>
      <c r="S429" s="2"/>
      <c r="T429" s="2"/>
      <c r="Z429" s="2"/>
      <c r="AG429" s="1"/>
      <c r="AH429" s="1"/>
      <c r="AI429" s="1"/>
      <c r="AJ429" s="1"/>
      <c r="AK429"/>
      <c r="AL429"/>
    </row>
    <row r="430" spans="12:38" x14ac:dyDescent="0.2">
      <c r="L430" s="2"/>
      <c r="S430" s="2"/>
      <c r="T430" s="2"/>
      <c r="Z430" s="2"/>
      <c r="AG430" s="1"/>
      <c r="AH430" s="1"/>
      <c r="AI430" s="1"/>
      <c r="AJ430" s="1"/>
      <c r="AK430"/>
      <c r="AL430"/>
    </row>
    <row r="431" spans="12:38" x14ac:dyDescent="0.2">
      <c r="L431" s="2"/>
      <c r="S431" s="2"/>
      <c r="T431" s="2"/>
      <c r="Z431" s="2"/>
      <c r="AG431" s="1"/>
      <c r="AH431" s="1"/>
      <c r="AI431" s="1"/>
      <c r="AJ431" s="1"/>
      <c r="AK431"/>
      <c r="AL431"/>
    </row>
    <row r="432" spans="12:38" x14ac:dyDescent="0.2">
      <c r="L432" s="2"/>
      <c r="S432" s="2"/>
      <c r="T432" s="2"/>
      <c r="Z432" s="2"/>
      <c r="AG432" s="1"/>
      <c r="AH432" s="1"/>
      <c r="AI432" s="1"/>
      <c r="AJ432" s="1"/>
      <c r="AK432"/>
      <c r="AL432"/>
    </row>
    <row r="433" spans="12:38" x14ac:dyDescent="0.2">
      <c r="L433" s="2"/>
      <c r="S433" s="2"/>
      <c r="T433" s="2"/>
      <c r="Z433" s="2"/>
      <c r="AG433" s="1"/>
      <c r="AH433" s="1"/>
      <c r="AI433" s="1"/>
      <c r="AJ433" s="1"/>
      <c r="AK433"/>
      <c r="AL433"/>
    </row>
    <row r="434" spans="12:38" x14ac:dyDescent="0.2">
      <c r="L434" s="2"/>
      <c r="S434" s="2"/>
      <c r="T434" s="2"/>
      <c r="Z434" s="2"/>
      <c r="AG434" s="1"/>
      <c r="AH434" s="1"/>
      <c r="AI434" s="1"/>
      <c r="AJ434" s="1"/>
      <c r="AK434"/>
      <c r="AL434"/>
    </row>
    <row r="435" spans="12:38" x14ac:dyDescent="0.2">
      <c r="L435" s="2"/>
      <c r="S435" s="2"/>
      <c r="T435" s="2"/>
      <c r="Z435" s="2"/>
      <c r="AG435" s="1"/>
      <c r="AH435" s="1"/>
      <c r="AI435" s="1"/>
      <c r="AJ435" s="1"/>
      <c r="AK435"/>
      <c r="AL435"/>
    </row>
    <row r="436" spans="12:38" x14ac:dyDescent="0.2">
      <c r="L436" s="2"/>
      <c r="S436" s="2"/>
      <c r="T436" s="2"/>
      <c r="Z436" s="2"/>
      <c r="AG436" s="1"/>
      <c r="AH436" s="1"/>
      <c r="AI436" s="1"/>
      <c r="AJ436" s="1"/>
      <c r="AK436"/>
      <c r="AL436"/>
    </row>
    <row r="437" spans="12:38" x14ac:dyDescent="0.2">
      <c r="L437" s="2"/>
      <c r="S437" s="2"/>
      <c r="T437" s="2"/>
      <c r="Z437" s="2"/>
      <c r="AG437" s="1"/>
      <c r="AH437" s="1"/>
      <c r="AI437" s="1"/>
      <c r="AJ437" s="1"/>
      <c r="AK437"/>
      <c r="AL437"/>
    </row>
    <row r="438" spans="12:38" x14ac:dyDescent="0.2">
      <c r="L438" s="2"/>
      <c r="S438" s="2"/>
      <c r="T438" s="2"/>
      <c r="Z438" s="2"/>
      <c r="AG438" s="1"/>
      <c r="AH438" s="1"/>
      <c r="AI438" s="1"/>
      <c r="AJ438" s="1"/>
      <c r="AK438"/>
      <c r="AL438"/>
    </row>
    <row r="439" spans="12:38" x14ac:dyDescent="0.2">
      <c r="L439" s="2"/>
      <c r="S439" s="2"/>
      <c r="T439" s="2"/>
      <c r="Z439" s="2"/>
      <c r="AG439" s="1"/>
      <c r="AH439" s="1"/>
      <c r="AI439" s="1"/>
      <c r="AJ439" s="1"/>
      <c r="AK439"/>
      <c r="AL439"/>
    </row>
    <row r="440" spans="12:38" x14ac:dyDescent="0.2">
      <c r="L440" s="2"/>
      <c r="S440" s="2"/>
      <c r="T440" s="2"/>
      <c r="Z440" s="2"/>
      <c r="AG440" s="1"/>
      <c r="AH440" s="1"/>
      <c r="AI440" s="1"/>
      <c r="AJ440" s="1"/>
      <c r="AK440"/>
      <c r="AL440"/>
    </row>
    <row r="441" spans="12:38" x14ac:dyDescent="0.2">
      <c r="L441" s="2"/>
      <c r="S441" s="2"/>
      <c r="T441" s="2"/>
      <c r="Z441" s="2"/>
      <c r="AG441" s="1"/>
      <c r="AH441" s="1"/>
      <c r="AI441" s="1"/>
      <c r="AJ441" s="1"/>
      <c r="AK441"/>
      <c r="AL441"/>
    </row>
    <row r="442" spans="12:38" x14ac:dyDescent="0.2">
      <c r="L442" s="2"/>
      <c r="S442" s="2"/>
      <c r="T442" s="2"/>
      <c r="Z442" s="2"/>
      <c r="AG442" s="1"/>
      <c r="AH442" s="1"/>
      <c r="AI442" s="1"/>
      <c r="AJ442" s="1"/>
      <c r="AK442"/>
      <c r="AL442"/>
    </row>
    <row r="443" spans="12:38" x14ac:dyDescent="0.2">
      <c r="L443" s="2"/>
      <c r="S443" s="2"/>
      <c r="T443" s="2"/>
      <c r="Z443" s="2"/>
      <c r="AG443" s="1"/>
      <c r="AH443" s="1"/>
      <c r="AI443" s="1"/>
      <c r="AJ443" s="1"/>
      <c r="AK443"/>
      <c r="AL443"/>
    </row>
    <row r="444" spans="12:38" x14ac:dyDescent="0.2">
      <c r="L444" s="2"/>
      <c r="S444" s="2"/>
      <c r="T444" s="2"/>
      <c r="Z444" s="2"/>
      <c r="AG444" s="1"/>
      <c r="AH444" s="1"/>
      <c r="AI444" s="1"/>
      <c r="AJ444" s="1"/>
      <c r="AK444"/>
      <c r="AL444"/>
    </row>
    <row r="445" spans="12:38" x14ac:dyDescent="0.2">
      <c r="L445" s="2"/>
      <c r="S445" s="2"/>
      <c r="T445" s="2"/>
      <c r="Z445" s="2"/>
      <c r="AG445" s="1"/>
      <c r="AH445" s="1"/>
      <c r="AI445" s="1"/>
      <c r="AJ445" s="1"/>
      <c r="AK445"/>
      <c r="AL445"/>
    </row>
    <row r="446" spans="12:38" x14ac:dyDescent="0.2">
      <c r="L446" s="2"/>
      <c r="S446" s="2"/>
      <c r="T446" s="2"/>
      <c r="Z446" s="2"/>
      <c r="AG446" s="1"/>
      <c r="AH446" s="1"/>
      <c r="AI446" s="1"/>
      <c r="AJ446" s="1"/>
      <c r="AK446"/>
      <c r="AL446"/>
    </row>
    <row r="447" spans="12:38" x14ac:dyDescent="0.2">
      <c r="L447" s="2"/>
      <c r="S447" s="2"/>
      <c r="T447" s="2"/>
      <c r="Z447" s="2"/>
      <c r="AG447" s="1"/>
      <c r="AH447" s="1"/>
      <c r="AI447" s="1"/>
      <c r="AJ447" s="1"/>
      <c r="AK447"/>
      <c r="AL447"/>
    </row>
    <row r="448" spans="12:38" x14ac:dyDescent="0.2">
      <c r="L448" s="2"/>
      <c r="S448" s="2"/>
      <c r="T448" s="2"/>
      <c r="Z448" s="2"/>
      <c r="AG448" s="1"/>
      <c r="AH448" s="1"/>
      <c r="AI448" s="1"/>
      <c r="AJ448" s="1"/>
      <c r="AK448"/>
      <c r="AL448"/>
    </row>
    <row r="449" spans="12:38" x14ac:dyDescent="0.2">
      <c r="L449" s="2"/>
      <c r="S449" s="2"/>
      <c r="T449" s="2"/>
      <c r="Z449" s="2"/>
      <c r="AG449" s="1"/>
      <c r="AH449" s="1"/>
      <c r="AI449" s="1"/>
      <c r="AJ449" s="1"/>
      <c r="AK449"/>
      <c r="AL449"/>
    </row>
    <row r="450" spans="12:38" x14ac:dyDescent="0.2">
      <c r="L450" s="2"/>
      <c r="S450" s="2"/>
      <c r="T450" s="2"/>
      <c r="Z450" s="2"/>
      <c r="AG450" s="1"/>
      <c r="AH450" s="1"/>
      <c r="AI450" s="1"/>
      <c r="AJ450" s="1"/>
      <c r="AK450"/>
      <c r="AL450"/>
    </row>
    <row r="451" spans="12:38" x14ac:dyDescent="0.2">
      <c r="L451" s="2"/>
      <c r="S451" s="2"/>
      <c r="T451" s="2"/>
      <c r="Z451" s="2"/>
      <c r="AG451" s="1"/>
      <c r="AH451" s="1"/>
      <c r="AI451" s="1"/>
      <c r="AJ451" s="1"/>
      <c r="AK451"/>
      <c r="AL451"/>
    </row>
    <row r="452" spans="12:38" x14ac:dyDescent="0.2">
      <c r="L452" s="2"/>
      <c r="S452" s="2"/>
      <c r="T452" s="2"/>
      <c r="Z452" s="2"/>
      <c r="AG452" s="1"/>
      <c r="AH452" s="1"/>
      <c r="AI452" s="1"/>
      <c r="AJ452" s="1"/>
      <c r="AK452"/>
      <c r="AL452"/>
    </row>
    <row r="453" spans="12:38" x14ac:dyDescent="0.2">
      <c r="L453" s="2"/>
      <c r="S453" s="2"/>
      <c r="T453" s="2"/>
      <c r="Z453" s="2"/>
      <c r="AG453" s="1"/>
      <c r="AH453" s="1"/>
      <c r="AI453" s="1"/>
      <c r="AJ453" s="1"/>
      <c r="AK453"/>
      <c r="AL453"/>
    </row>
    <row r="454" spans="12:38" x14ac:dyDescent="0.2">
      <c r="L454" s="2"/>
      <c r="S454" s="2"/>
      <c r="T454" s="2"/>
      <c r="Z454" s="2"/>
      <c r="AG454" s="1"/>
      <c r="AH454" s="1"/>
      <c r="AI454" s="1"/>
      <c r="AJ454" s="1"/>
      <c r="AK454"/>
      <c r="AL454"/>
    </row>
    <row r="455" spans="12:38" x14ac:dyDescent="0.2">
      <c r="L455" s="2"/>
      <c r="S455" s="2"/>
      <c r="T455" s="2"/>
      <c r="Z455" s="2"/>
      <c r="AG455" s="1"/>
      <c r="AH455" s="1"/>
      <c r="AI455" s="1"/>
      <c r="AJ455" s="1"/>
      <c r="AK455"/>
      <c r="AL455"/>
    </row>
    <row r="456" spans="12:38" x14ac:dyDescent="0.2">
      <c r="L456" s="2"/>
      <c r="S456" s="2"/>
      <c r="T456" s="2"/>
      <c r="Z456" s="2"/>
      <c r="AG456" s="1"/>
      <c r="AH456" s="1"/>
      <c r="AI456" s="1"/>
      <c r="AJ456" s="1"/>
      <c r="AK456"/>
      <c r="AL456"/>
    </row>
    <row r="457" spans="12:38" x14ac:dyDescent="0.2">
      <c r="L457" s="2"/>
      <c r="S457" s="2"/>
      <c r="T457" s="2"/>
      <c r="Z457" s="2"/>
      <c r="AG457" s="1"/>
      <c r="AH457" s="1"/>
      <c r="AI457" s="1"/>
      <c r="AJ457" s="1"/>
      <c r="AK457"/>
      <c r="AL457"/>
    </row>
    <row r="458" spans="12:38" x14ac:dyDescent="0.2">
      <c r="L458" s="2"/>
      <c r="S458" s="2"/>
      <c r="T458" s="2"/>
      <c r="Z458" s="2"/>
      <c r="AG458" s="1"/>
      <c r="AH458" s="1"/>
      <c r="AI458" s="1"/>
      <c r="AJ458" s="1"/>
      <c r="AK458"/>
      <c r="AL458"/>
    </row>
    <row r="459" spans="12:38" x14ac:dyDescent="0.2">
      <c r="L459" s="2"/>
      <c r="S459" s="2"/>
      <c r="T459" s="2"/>
      <c r="Z459" s="2"/>
      <c r="AG459" s="1"/>
      <c r="AH459" s="1"/>
      <c r="AI459" s="1"/>
      <c r="AJ459" s="1"/>
      <c r="AK459"/>
      <c r="AL459"/>
    </row>
    <row r="460" spans="12:38" x14ac:dyDescent="0.2">
      <c r="L460" s="2"/>
      <c r="S460" s="2"/>
      <c r="T460" s="2"/>
      <c r="Z460" s="2"/>
      <c r="AG460" s="1"/>
      <c r="AH460" s="1"/>
      <c r="AI460" s="1"/>
      <c r="AJ460" s="1"/>
      <c r="AK460"/>
      <c r="AL460"/>
    </row>
    <row r="461" spans="12:38" x14ac:dyDescent="0.2">
      <c r="L461" s="2"/>
      <c r="S461" s="2"/>
      <c r="T461" s="2"/>
      <c r="Z461" s="2"/>
      <c r="AG461" s="1"/>
      <c r="AH461" s="1"/>
      <c r="AI461" s="1"/>
      <c r="AJ461" s="1"/>
      <c r="AK461"/>
      <c r="AL461"/>
    </row>
    <row r="462" spans="12:38" x14ac:dyDescent="0.2">
      <c r="L462" s="2"/>
      <c r="S462" s="2"/>
      <c r="T462" s="2"/>
      <c r="Z462" s="2"/>
      <c r="AG462" s="1"/>
      <c r="AH462" s="1"/>
      <c r="AI462" s="1"/>
      <c r="AJ462" s="1"/>
      <c r="AK462"/>
      <c r="AL462"/>
    </row>
    <row r="463" spans="12:38" x14ac:dyDescent="0.2">
      <c r="L463" s="2"/>
      <c r="S463" s="2"/>
      <c r="T463" s="2"/>
      <c r="Z463" s="2"/>
      <c r="AG463" s="1"/>
      <c r="AH463" s="1"/>
      <c r="AI463" s="1"/>
      <c r="AJ463" s="1"/>
      <c r="AK463"/>
      <c r="AL463"/>
    </row>
    <row r="464" spans="12:38" x14ac:dyDescent="0.2">
      <c r="L464" s="2"/>
      <c r="S464" s="2"/>
      <c r="T464" s="2"/>
      <c r="Z464" s="2"/>
      <c r="AG464" s="1"/>
      <c r="AH464" s="1"/>
      <c r="AI464" s="1"/>
      <c r="AJ464" s="1"/>
      <c r="AK464"/>
      <c r="AL464"/>
    </row>
    <row r="465" spans="12:38" x14ac:dyDescent="0.2">
      <c r="L465" s="2"/>
      <c r="S465" s="2"/>
      <c r="T465" s="2"/>
      <c r="Z465" s="2"/>
      <c r="AG465" s="1"/>
      <c r="AH465" s="1"/>
      <c r="AI465" s="1"/>
      <c r="AJ465" s="1"/>
      <c r="AK465"/>
      <c r="AL465"/>
    </row>
    <row r="466" spans="12:38" x14ac:dyDescent="0.2">
      <c r="L466" s="2"/>
      <c r="S466" s="2"/>
      <c r="T466" s="2"/>
      <c r="Z466" s="2"/>
      <c r="AG466" s="1"/>
      <c r="AH466" s="1"/>
      <c r="AI466" s="1"/>
      <c r="AJ466" s="1"/>
      <c r="AK466"/>
      <c r="AL466"/>
    </row>
    <row r="467" spans="12:38" x14ac:dyDescent="0.2">
      <c r="L467" s="2"/>
      <c r="S467" s="2"/>
      <c r="T467" s="2"/>
      <c r="Z467" s="2"/>
      <c r="AG467" s="1"/>
      <c r="AH467" s="1"/>
      <c r="AI467" s="1"/>
      <c r="AJ467" s="1"/>
      <c r="AK467"/>
      <c r="AL467"/>
    </row>
    <row r="468" spans="12:38" x14ac:dyDescent="0.2">
      <c r="L468" s="2"/>
      <c r="S468" s="2"/>
      <c r="T468" s="2"/>
      <c r="Z468" s="2"/>
      <c r="AG468" s="1"/>
      <c r="AH468" s="1"/>
      <c r="AI468" s="1"/>
      <c r="AJ468" s="1"/>
      <c r="AK468"/>
      <c r="AL468"/>
    </row>
    <row r="469" spans="12:38" x14ac:dyDescent="0.2">
      <c r="L469" s="2"/>
      <c r="S469" s="2"/>
      <c r="T469" s="2"/>
      <c r="Z469" s="2"/>
      <c r="AG469" s="1"/>
      <c r="AH469" s="1"/>
      <c r="AI469" s="1"/>
      <c r="AJ469" s="1"/>
      <c r="AK469"/>
      <c r="AL469"/>
    </row>
    <row r="470" spans="12:38" x14ac:dyDescent="0.2">
      <c r="L470" s="2"/>
      <c r="S470" s="2"/>
      <c r="T470" s="2"/>
      <c r="Z470" s="2"/>
      <c r="AG470" s="1"/>
      <c r="AH470" s="1"/>
      <c r="AI470" s="1"/>
      <c r="AJ470" s="1"/>
      <c r="AK470"/>
      <c r="AL470"/>
    </row>
    <row r="471" spans="12:38" x14ac:dyDescent="0.2">
      <c r="L471" s="2"/>
      <c r="S471" s="2"/>
      <c r="T471" s="2"/>
      <c r="Z471" s="2"/>
      <c r="AG471" s="1"/>
      <c r="AH471" s="1"/>
      <c r="AI471" s="1"/>
      <c r="AJ471" s="1"/>
      <c r="AK471"/>
      <c r="AL471"/>
    </row>
    <row r="472" spans="12:38" x14ac:dyDescent="0.2">
      <c r="L472" s="2"/>
      <c r="S472" s="2"/>
      <c r="T472" s="2"/>
      <c r="Z472" s="2"/>
      <c r="AG472" s="1"/>
      <c r="AH472" s="1"/>
      <c r="AI472" s="1"/>
      <c r="AJ472" s="1"/>
      <c r="AK472"/>
      <c r="AL472"/>
    </row>
    <row r="473" spans="12:38" x14ac:dyDescent="0.2">
      <c r="L473" s="2"/>
      <c r="S473" s="2"/>
      <c r="T473" s="2"/>
      <c r="Z473" s="2"/>
      <c r="AG473" s="1"/>
      <c r="AH473" s="1"/>
      <c r="AI473" s="1"/>
      <c r="AJ473" s="1"/>
      <c r="AK473"/>
      <c r="AL473"/>
    </row>
    <row r="474" spans="12:38" x14ac:dyDescent="0.2">
      <c r="L474" s="2"/>
      <c r="S474" s="2"/>
      <c r="T474" s="2"/>
      <c r="Z474" s="2"/>
      <c r="AG474" s="1"/>
      <c r="AH474" s="1"/>
      <c r="AI474" s="1"/>
      <c r="AJ474" s="1"/>
      <c r="AK474"/>
      <c r="AL474"/>
    </row>
    <row r="475" spans="12:38" x14ac:dyDescent="0.2">
      <c r="L475" s="2"/>
      <c r="S475" s="2"/>
      <c r="T475" s="2"/>
      <c r="Z475" s="2"/>
      <c r="AG475" s="1"/>
      <c r="AH475" s="1"/>
      <c r="AI475" s="1"/>
      <c r="AJ475" s="1"/>
      <c r="AK475"/>
      <c r="AL475"/>
    </row>
    <row r="476" spans="12:38" x14ac:dyDescent="0.2">
      <c r="L476" s="2"/>
      <c r="S476" s="2"/>
      <c r="T476" s="2"/>
      <c r="Z476" s="2"/>
      <c r="AG476" s="1"/>
      <c r="AH476" s="1"/>
      <c r="AI476" s="1"/>
      <c r="AJ476" s="1"/>
      <c r="AK476"/>
      <c r="AL476"/>
    </row>
    <row r="477" spans="12:38" x14ac:dyDescent="0.2">
      <c r="L477" s="2"/>
      <c r="S477" s="2"/>
      <c r="T477" s="2"/>
      <c r="Z477" s="2"/>
      <c r="AG477" s="1"/>
      <c r="AH477" s="1"/>
      <c r="AI477" s="1"/>
      <c r="AJ477" s="1"/>
      <c r="AK477"/>
      <c r="AL477"/>
    </row>
    <row r="478" spans="12:38" x14ac:dyDescent="0.2">
      <c r="L478" s="2"/>
      <c r="S478" s="2"/>
      <c r="T478" s="2"/>
      <c r="Z478" s="2"/>
      <c r="AG478" s="1"/>
      <c r="AH478" s="1"/>
      <c r="AI478" s="1"/>
      <c r="AJ478" s="1"/>
      <c r="AK478"/>
      <c r="AL478"/>
    </row>
    <row r="479" spans="12:38" x14ac:dyDescent="0.2">
      <c r="L479" s="2"/>
      <c r="S479" s="2"/>
      <c r="T479" s="2"/>
      <c r="Z479" s="2"/>
      <c r="AG479" s="1"/>
      <c r="AH479" s="1"/>
      <c r="AI479" s="1"/>
      <c r="AJ479" s="1"/>
      <c r="AK479"/>
      <c r="AL479"/>
    </row>
    <row r="480" spans="12:38" x14ac:dyDescent="0.2">
      <c r="L480" s="2"/>
      <c r="S480" s="2"/>
      <c r="T480" s="2"/>
      <c r="Z480" s="2"/>
      <c r="AG480" s="1"/>
      <c r="AH480" s="1"/>
      <c r="AI480" s="1"/>
      <c r="AJ480" s="1"/>
      <c r="AK480"/>
      <c r="AL480"/>
    </row>
    <row r="481" spans="12:38" x14ac:dyDescent="0.2">
      <c r="L481" s="2"/>
      <c r="S481" s="2"/>
      <c r="T481" s="2"/>
      <c r="Z481" s="2"/>
      <c r="AG481" s="1"/>
      <c r="AH481" s="1"/>
      <c r="AI481" s="1"/>
      <c r="AJ481" s="1"/>
      <c r="AK481"/>
      <c r="AL481"/>
    </row>
    <row r="482" spans="12:38" x14ac:dyDescent="0.2">
      <c r="L482" s="2"/>
      <c r="S482" s="2"/>
      <c r="T482" s="2"/>
      <c r="Z482" s="2"/>
      <c r="AG482" s="1"/>
      <c r="AH482" s="1"/>
      <c r="AI482" s="1"/>
      <c r="AJ482" s="1"/>
      <c r="AK482"/>
      <c r="AL482"/>
    </row>
    <row r="483" spans="12:38" x14ac:dyDescent="0.2">
      <c r="L483" s="2"/>
      <c r="S483" s="2"/>
      <c r="T483" s="2"/>
      <c r="Z483" s="2"/>
      <c r="AG483" s="1"/>
      <c r="AH483" s="1"/>
      <c r="AI483" s="1"/>
      <c r="AJ483" s="1"/>
      <c r="AK483"/>
      <c r="AL483"/>
    </row>
    <row r="484" spans="12:38" x14ac:dyDescent="0.2">
      <c r="L484" s="2"/>
      <c r="S484" s="2"/>
      <c r="T484" s="2"/>
      <c r="Z484" s="2"/>
      <c r="AG484" s="1"/>
      <c r="AH484" s="1"/>
      <c r="AI484" s="1"/>
      <c r="AJ484" s="1"/>
      <c r="AK484"/>
      <c r="AL484"/>
    </row>
    <row r="485" spans="12:38" x14ac:dyDescent="0.2">
      <c r="L485" s="2"/>
      <c r="S485" s="2"/>
      <c r="T485" s="2"/>
      <c r="Z485" s="2"/>
      <c r="AG485" s="1"/>
      <c r="AH485" s="1"/>
      <c r="AI485" s="1"/>
      <c r="AJ485" s="1"/>
      <c r="AK485"/>
      <c r="AL485"/>
    </row>
    <row r="486" spans="12:38" x14ac:dyDescent="0.2">
      <c r="L486" s="2"/>
      <c r="S486" s="2"/>
      <c r="T486" s="2"/>
      <c r="Z486" s="2"/>
      <c r="AG486" s="1"/>
      <c r="AH486" s="1"/>
      <c r="AI486" s="1"/>
      <c r="AJ486" s="1"/>
      <c r="AK486"/>
      <c r="AL486"/>
    </row>
    <row r="487" spans="12:38" x14ac:dyDescent="0.2">
      <c r="L487" s="2"/>
      <c r="S487" s="2"/>
      <c r="T487" s="2"/>
      <c r="Z487" s="2"/>
      <c r="AG487" s="1"/>
      <c r="AH487" s="1"/>
      <c r="AI487" s="1"/>
      <c r="AJ487" s="1"/>
      <c r="AK487"/>
      <c r="AL487"/>
    </row>
    <row r="488" spans="12:38" x14ac:dyDescent="0.2">
      <c r="L488" s="2"/>
      <c r="S488" s="2"/>
      <c r="T488" s="2"/>
      <c r="Z488" s="2"/>
      <c r="AG488" s="1"/>
      <c r="AH488" s="1"/>
      <c r="AI488" s="1"/>
      <c r="AJ488" s="1"/>
      <c r="AK488"/>
      <c r="AL488"/>
    </row>
    <row r="489" spans="12:38" x14ac:dyDescent="0.2">
      <c r="L489" s="2"/>
      <c r="S489" s="2"/>
      <c r="T489" s="2"/>
      <c r="Z489" s="2"/>
      <c r="AG489" s="1"/>
      <c r="AH489" s="1"/>
      <c r="AI489" s="1"/>
      <c r="AJ489" s="1"/>
      <c r="AK489"/>
      <c r="AL489"/>
    </row>
    <row r="490" spans="12:38" x14ac:dyDescent="0.2">
      <c r="L490" s="2"/>
      <c r="S490" s="2"/>
      <c r="T490" s="2"/>
      <c r="Z490" s="2"/>
      <c r="AG490" s="1"/>
      <c r="AH490" s="1"/>
      <c r="AI490" s="1"/>
      <c r="AJ490" s="1"/>
      <c r="AK490"/>
      <c r="AL490"/>
    </row>
    <row r="491" spans="12:38" x14ac:dyDescent="0.2">
      <c r="L491" s="2"/>
      <c r="S491" s="2"/>
      <c r="T491" s="2"/>
      <c r="Z491" s="2"/>
      <c r="AG491" s="1"/>
      <c r="AH491" s="1"/>
      <c r="AI491" s="1"/>
      <c r="AJ491" s="1"/>
      <c r="AK491"/>
      <c r="AL491"/>
    </row>
    <row r="492" spans="12:38" x14ac:dyDescent="0.2">
      <c r="L492" s="2"/>
      <c r="S492" s="2"/>
      <c r="T492" s="2"/>
      <c r="Z492" s="2"/>
      <c r="AG492" s="1"/>
      <c r="AH492" s="1"/>
      <c r="AI492" s="1"/>
      <c r="AJ492" s="1"/>
      <c r="AK492"/>
      <c r="AL492"/>
    </row>
    <row r="493" spans="12:38" x14ac:dyDescent="0.2">
      <c r="L493" s="2"/>
      <c r="S493" s="2"/>
      <c r="T493" s="2"/>
      <c r="Z493" s="2"/>
      <c r="AG493" s="1"/>
      <c r="AH493" s="1"/>
      <c r="AI493" s="1"/>
      <c r="AJ493" s="1"/>
      <c r="AK493"/>
      <c r="AL493"/>
    </row>
    <row r="494" spans="12:38" x14ac:dyDescent="0.2">
      <c r="L494" s="2"/>
      <c r="S494" s="2"/>
      <c r="T494" s="2"/>
      <c r="Z494" s="2"/>
      <c r="AG494" s="1"/>
      <c r="AH494" s="1"/>
      <c r="AI494" s="1"/>
      <c r="AJ494" s="1"/>
      <c r="AK494"/>
      <c r="AL494"/>
    </row>
    <row r="495" spans="12:38" x14ac:dyDescent="0.2">
      <c r="L495" s="2"/>
      <c r="S495" s="2"/>
      <c r="T495" s="2"/>
      <c r="Z495" s="2"/>
      <c r="AG495" s="1"/>
      <c r="AH495" s="1"/>
      <c r="AI495" s="1"/>
      <c r="AJ495" s="1"/>
      <c r="AK495"/>
      <c r="AL495"/>
    </row>
    <row r="496" spans="12:38" x14ac:dyDescent="0.2">
      <c r="L496" s="2"/>
      <c r="S496" s="2"/>
      <c r="T496" s="2"/>
      <c r="Z496" s="2"/>
      <c r="AG496" s="1"/>
      <c r="AH496" s="1"/>
      <c r="AI496" s="1"/>
      <c r="AJ496" s="1"/>
      <c r="AK496"/>
      <c r="AL496"/>
    </row>
    <row r="497" spans="12:38" x14ac:dyDescent="0.2">
      <c r="L497" s="2"/>
      <c r="S497" s="2"/>
      <c r="T497" s="2"/>
      <c r="Z497" s="2"/>
      <c r="AG497" s="1"/>
      <c r="AH497" s="1"/>
      <c r="AI497" s="1"/>
      <c r="AJ497" s="1"/>
      <c r="AK497"/>
      <c r="AL497"/>
    </row>
    <row r="498" spans="12:38" x14ac:dyDescent="0.2">
      <c r="L498" s="2"/>
      <c r="S498" s="2"/>
      <c r="T498" s="2"/>
      <c r="Z498" s="2"/>
      <c r="AG498" s="1"/>
      <c r="AH498" s="1"/>
      <c r="AI498" s="1"/>
      <c r="AJ498" s="1"/>
      <c r="AK498"/>
      <c r="AL498"/>
    </row>
    <row r="499" spans="12:38" x14ac:dyDescent="0.2">
      <c r="L499" s="2"/>
      <c r="S499" s="2"/>
      <c r="T499" s="2"/>
      <c r="Z499" s="2"/>
      <c r="AG499" s="1"/>
      <c r="AH499" s="1"/>
      <c r="AI499" s="1"/>
      <c r="AJ499" s="1"/>
      <c r="AK499"/>
      <c r="AL499"/>
    </row>
    <row r="500" spans="12:38" x14ac:dyDescent="0.2">
      <c r="L500" s="2"/>
      <c r="S500" s="2"/>
      <c r="T500" s="2"/>
      <c r="Z500" s="2"/>
      <c r="AG500" s="1"/>
      <c r="AH500" s="1"/>
      <c r="AI500" s="1"/>
      <c r="AJ500" s="1"/>
      <c r="AK500"/>
      <c r="AL500"/>
    </row>
    <row r="501" spans="12:38" x14ac:dyDescent="0.2">
      <c r="L501" s="2"/>
      <c r="S501" s="2"/>
      <c r="T501" s="2"/>
      <c r="Z501" s="2"/>
      <c r="AG501" s="1"/>
      <c r="AH501" s="1"/>
      <c r="AI501" s="1"/>
      <c r="AJ501" s="1"/>
      <c r="AK501"/>
      <c r="AL501"/>
    </row>
    <row r="502" spans="12:38" x14ac:dyDescent="0.2">
      <c r="L502" s="2"/>
      <c r="S502" s="2"/>
      <c r="T502" s="2"/>
      <c r="Z502" s="2"/>
      <c r="AG502" s="1"/>
      <c r="AH502" s="1"/>
      <c r="AI502" s="1"/>
      <c r="AJ502" s="1"/>
      <c r="AK502"/>
      <c r="AL502"/>
    </row>
    <row r="503" spans="12:38" x14ac:dyDescent="0.2">
      <c r="L503" s="2"/>
      <c r="S503" s="2"/>
      <c r="T503" s="2"/>
      <c r="Z503" s="2"/>
      <c r="AG503" s="1"/>
      <c r="AH503" s="1"/>
      <c r="AI503" s="1"/>
      <c r="AJ503" s="1"/>
      <c r="AK503"/>
      <c r="AL503"/>
    </row>
    <row r="504" spans="12:38" x14ac:dyDescent="0.2">
      <c r="L504" s="2"/>
      <c r="S504" s="2"/>
      <c r="T504" s="2"/>
      <c r="Z504" s="2"/>
      <c r="AG504" s="1"/>
      <c r="AH504" s="1"/>
      <c r="AI504" s="1"/>
      <c r="AJ504" s="1"/>
      <c r="AK504"/>
      <c r="AL504"/>
    </row>
    <row r="505" spans="12:38" x14ac:dyDescent="0.2">
      <c r="L505" s="2"/>
      <c r="S505" s="2"/>
      <c r="T505" s="2"/>
      <c r="Z505" s="2"/>
      <c r="AG505" s="1"/>
      <c r="AH505" s="1"/>
      <c r="AI505" s="1"/>
      <c r="AJ505" s="1"/>
      <c r="AK505"/>
      <c r="AL505"/>
    </row>
    <row r="506" spans="12:38" x14ac:dyDescent="0.2">
      <c r="L506" s="2"/>
      <c r="S506" s="2"/>
      <c r="T506" s="2"/>
      <c r="Z506" s="2"/>
      <c r="AG506" s="1"/>
      <c r="AH506" s="1"/>
      <c r="AI506" s="1"/>
      <c r="AJ506" s="1"/>
      <c r="AK506"/>
      <c r="AL506"/>
    </row>
    <row r="507" spans="12:38" x14ac:dyDescent="0.2">
      <c r="L507" s="2"/>
      <c r="S507" s="2"/>
      <c r="T507" s="2"/>
      <c r="Z507" s="2"/>
      <c r="AG507" s="1"/>
      <c r="AH507" s="1"/>
      <c r="AI507" s="1"/>
      <c r="AJ507" s="1"/>
      <c r="AK507"/>
      <c r="AL507"/>
    </row>
    <row r="508" spans="12:38" x14ac:dyDescent="0.2">
      <c r="L508" s="2"/>
      <c r="S508" s="2"/>
      <c r="T508" s="2"/>
      <c r="Z508" s="2"/>
      <c r="AG508" s="1"/>
      <c r="AH508" s="1"/>
      <c r="AI508" s="1"/>
      <c r="AJ508" s="1"/>
      <c r="AK508"/>
      <c r="AL508"/>
    </row>
    <row r="509" spans="12:38" x14ac:dyDescent="0.2">
      <c r="L509" s="2"/>
      <c r="S509" s="2"/>
      <c r="T509" s="2"/>
      <c r="Z509" s="2"/>
      <c r="AG509" s="1"/>
      <c r="AH509" s="1"/>
      <c r="AI509" s="1"/>
      <c r="AJ509" s="1"/>
      <c r="AK509"/>
      <c r="AL509"/>
    </row>
    <row r="510" spans="12:38" x14ac:dyDescent="0.2">
      <c r="L510" s="2"/>
      <c r="S510" s="2"/>
      <c r="T510" s="2"/>
      <c r="Z510" s="2"/>
      <c r="AG510" s="1"/>
      <c r="AH510" s="1"/>
      <c r="AI510" s="1"/>
      <c r="AJ510" s="1"/>
      <c r="AK510"/>
      <c r="AL510"/>
    </row>
    <row r="511" spans="12:38" x14ac:dyDescent="0.2">
      <c r="L511" s="2"/>
      <c r="S511" s="2"/>
      <c r="T511" s="2"/>
      <c r="Z511" s="2"/>
      <c r="AG511" s="1"/>
      <c r="AH511" s="1"/>
      <c r="AI511" s="1"/>
      <c r="AJ511" s="1"/>
      <c r="AK511"/>
      <c r="AL511"/>
    </row>
    <row r="512" spans="12:38" x14ac:dyDescent="0.2">
      <c r="L512" s="2"/>
      <c r="S512" s="2"/>
      <c r="T512" s="2"/>
      <c r="Z512" s="2"/>
      <c r="AG512" s="1"/>
      <c r="AH512" s="1"/>
      <c r="AI512" s="1"/>
      <c r="AJ512" s="1"/>
      <c r="AK512"/>
      <c r="AL512"/>
    </row>
    <row r="513" spans="12:38" x14ac:dyDescent="0.2">
      <c r="L513" s="2"/>
      <c r="S513" s="2"/>
      <c r="T513" s="2"/>
      <c r="Z513" s="2"/>
      <c r="AG513" s="1"/>
      <c r="AH513" s="1"/>
      <c r="AI513" s="1"/>
      <c r="AJ513" s="1"/>
      <c r="AK513"/>
      <c r="AL513"/>
    </row>
    <row r="514" spans="12:38" x14ac:dyDescent="0.2">
      <c r="L514" s="2"/>
      <c r="S514" s="2"/>
      <c r="T514" s="2"/>
      <c r="Z514" s="2"/>
      <c r="AG514" s="1"/>
      <c r="AH514" s="1"/>
      <c r="AI514" s="1"/>
      <c r="AJ514" s="1"/>
      <c r="AK514"/>
      <c r="AL514"/>
    </row>
    <row r="515" spans="12:38" x14ac:dyDescent="0.2">
      <c r="L515" s="2"/>
      <c r="S515" s="2"/>
      <c r="T515" s="2"/>
      <c r="Z515" s="2"/>
      <c r="AG515" s="1"/>
      <c r="AH515" s="1"/>
      <c r="AI515" s="1"/>
      <c r="AJ515" s="1"/>
      <c r="AK515"/>
      <c r="AL515"/>
    </row>
    <row r="516" spans="12:38" x14ac:dyDescent="0.2">
      <c r="L516" s="2"/>
      <c r="S516" s="2"/>
      <c r="T516" s="2"/>
      <c r="Z516" s="2"/>
      <c r="AG516" s="1"/>
      <c r="AH516" s="1"/>
      <c r="AI516" s="1"/>
      <c r="AJ516" s="1"/>
      <c r="AK516"/>
      <c r="AL516"/>
    </row>
    <row r="517" spans="12:38" x14ac:dyDescent="0.2">
      <c r="L517" s="2"/>
      <c r="S517" s="2"/>
      <c r="T517" s="2"/>
      <c r="Z517" s="2"/>
      <c r="AG517" s="1"/>
      <c r="AH517" s="1"/>
      <c r="AI517" s="1"/>
      <c r="AJ517" s="1"/>
      <c r="AK517"/>
      <c r="AL517"/>
    </row>
    <row r="518" spans="12:38" x14ac:dyDescent="0.2">
      <c r="L518" s="2"/>
      <c r="S518" s="2"/>
      <c r="T518" s="2"/>
      <c r="Z518" s="2"/>
      <c r="AG518" s="1"/>
      <c r="AH518" s="1"/>
      <c r="AI518" s="1"/>
      <c r="AJ518" s="1"/>
      <c r="AK518"/>
      <c r="AL518"/>
    </row>
    <row r="519" spans="12:38" x14ac:dyDescent="0.2">
      <c r="L519" s="2"/>
      <c r="S519" s="2"/>
      <c r="T519" s="2"/>
      <c r="Z519" s="2"/>
      <c r="AG519" s="1"/>
      <c r="AH519" s="1"/>
      <c r="AI519" s="1"/>
      <c r="AJ519" s="1"/>
      <c r="AK519"/>
      <c r="AL519"/>
    </row>
    <row r="520" spans="12:38" x14ac:dyDescent="0.2">
      <c r="L520" s="2"/>
      <c r="S520" s="2"/>
      <c r="T520" s="2"/>
      <c r="Z520" s="2"/>
      <c r="AG520" s="1"/>
      <c r="AH520" s="1"/>
      <c r="AI520" s="1"/>
      <c r="AJ520" s="1"/>
      <c r="AK520"/>
      <c r="AL520"/>
    </row>
    <row r="521" spans="12:38" x14ac:dyDescent="0.2">
      <c r="L521" s="2"/>
      <c r="S521" s="2"/>
      <c r="T521" s="2"/>
      <c r="Z521" s="2"/>
      <c r="AG521" s="1"/>
      <c r="AH521" s="1"/>
      <c r="AI521" s="1"/>
      <c r="AJ521" s="1"/>
      <c r="AK521"/>
      <c r="AL521"/>
    </row>
    <row r="522" spans="12:38" x14ac:dyDescent="0.2">
      <c r="L522" s="2"/>
      <c r="S522" s="2"/>
      <c r="T522" s="2"/>
      <c r="Z522" s="2"/>
      <c r="AG522" s="1"/>
      <c r="AH522" s="1"/>
      <c r="AI522" s="1"/>
      <c r="AJ522" s="1"/>
      <c r="AK522"/>
      <c r="AL522"/>
    </row>
    <row r="523" spans="12:38" x14ac:dyDescent="0.2">
      <c r="L523" s="2"/>
      <c r="S523" s="2"/>
      <c r="T523" s="2"/>
      <c r="Z523" s="2"/>
      <c r="AG523" s="1"/>
      <c r="AH523" s="1"/>
      <c r="AI523" s="1"/>
      <c r="AJ523" s="1"/>
      <c r="AK523"/>
      <c r="AL523"/>
    </row>
    <row r="524" spans="12:38" x14ac:dyDescent="0.2">
      <c r="L524" s="2"/>
      <c r="S524" s="2"/>
      <c r="T524" s="2"/>
      <c r="Z524" s="2"/>
      <c r="AG524" s="1"/>
      <c r="AH524" s="1"/>
      <c r="AI524" s="1"/>
      <c r="AJ524" s="1"/>
      <c r="AK524"/>
      <c r="AL524"/>
    </row>
    <row r="525" spans="12:38" x14ac:dyDescent="0.2">
      <c r="L525" s="2"/>
      <c r="S525" s="2"/>
      <c r="T525" s="2"/>
      <c r="Z525" s="2"/>
      <c r="AG525" s="1"/>
      <c r="AH525" s="1"/>
      <c r="AI525" s="1"/>
      <c r="AJ525" s="1"/>
      <c r="AK525"/>
      <c r="AL525"/>
    </row>
    <row r="526" spans="12:38" x14ac:dyDescent="0.2">
      <c r="L526" s="2"/>
      <c r="S526" s="2"/>
      <c r="T526" s="2"/>
      <c r="Z526" s="2"/>
      <c r="AG526" s="1"/>
      <c r="AH526" s="1"/>
      <c r="AI526" s="1"/>
      <c r="AJ526" s="1"/>
      <c r="AK526"/>
      <c r="AL526"/>
    </row>
    <row r="527" spans="12:38" x14ac:dyDescent="0.2">
      <c r="L527" s="2"/>
      <c r="S527" s="2"/>
      <c r="T527" s="2"/>
      <c r="Z527" s="2"/>
      <c r="AG527" s="1"/>
      <c r="AH527" s="1"/>
      <c r="AI527" s="1"/>
      <c r="AJ527" s="1"/>
      <c r="AK527"/>
      <c r="AL527"/>
    </row>
    <row r="528" spans="12:38" x14ac:dyDescent="0.2">
      <c r="L528" s="2"/>
      <c r="S528" s="2"/>
      <c r="T528" s="2"/>
      <c r="Z528" s="2"/>
      <c r="AG528" s="1"/>
      <c r="AH528" s="1"/>
      <c r="AI528" s="1"/>
      <c r="AJ528" s="1"/>
      <c r="AK528"/>
      <c r="AL528"/>
    </row>
    <row r="529" spans="12:38" x14ac:dyDescent="0.2">
      <c r="L529" s="2"/>
      <c r="S529" s="2"/>
      <c r="T529" s="2"/>
      <c r="Z529" s="2"/>
      <c r="AG529" s="1"/>
      <c r="AH529" s="1"/>
      <c r="AI529" s="1"/>
      <c r="AJ529" s="1"/>
      <c r="AK529"/>
      <c r="AL529"/>
    </row>
    <row r="530" spans="12:38" x14ac:dyDescent="0.2">
      <c r="L530" s="2"/>
      <c r="S530" s="2"/>
      <c r="T530" s="2"/>
      <c r="Z530" s="2"/>
      <c r="AG530" s="1"/>
      <c r="AH530" s="1"/>
      <c r="AI530" s="1"/>
      <c r="AJ530" s="1"/>
      <c r="AK530"/>
      <c r="AL530"/>
    </row>
    <row r="531" spans="12:38" x14ac:dyDescent="0.2">
      <c r="L531" s="2"/>
      <c r="S531" s="2"/>
      <c r="T531" s="2"/>
      <c r="Z531" s="2"/>
      <c r="AG531" s="1"/>
      <c r="AH531" s="1"/>
      <c r="AI531" s="1"/>
      <c r="AJ531" s="1"/>
      <c r="AK531"/>
      <c r="AL531"/>
    </row>
    <row r="532" spans="12:38" x14ac:dyDescent="0.2">
      <c r="L532" s="2"/>
      <c r="S532" s="2"/>
      <c r="T532" s="2"/>
      <c r="Z532" s="2"/>
      <c r="AG532" s="1"/>
      <c r="AH532" s="1"/>
      <c r="AI532" s="1"/>
      <c r="AJ532" s="1"/>
      <c r="AK532"/>
      <c r="AL532"/>
    </row>
    <row r="533" spans="12:38" x14ac:dyDescent="0.2">
      <c r="L533" s="2"/>
      <c r="S533" s="2"/>
      <c r="T533" s="2"/>
      <c r="Z533" s="2"/>
      <c r="AG533" s="1"/>
      <c r="AH533" s="1"/>
      <c r="AI533" s="1"/>
      <c r="AJ533" s="1"/>
      <c r="AK533"/>
      <c r="AL533"/>
    </row>
    <row r="534" spans="12:38" x14ac:dyDescent="0.2">
      <c r="L534" s="2"/>
      <c r="S534" s="2"/>
      <c r="T534" s="2"/>
      <c r="Z534" s="2"/>
      <c r="AG534" s="1"/>
      <c r="AH534" s="1"/>
      <c r="AI534" s="1"/>
      <c r="AJ534" s="1"/>
      <c r="AK534"/>
      <c r="AL534"/>
    </row>
    <row r="535" spans="12:38" x14ac:dyDescent="0.2">
      <c r="L535" s="2"/>
      <c r="S535" s="2"/>
      <c r="T535" s="2"/>
      <c r="Z535" s="2"/>
      <c r="AG535" s="1"/>
      <c r="AH535" s="1"/>
      <c r="AI535" s="1"/>
      <c r="AJ535" s="1"/>
      <c r="AK535"/>
      <c r="AL535"/>
    </row>
    <row r="536" spans="12:38" x14ac:dyDescent="0.2">
      <c r="L536" s="2"/>
      <c r="S536" s="2"/>
      <c r="T536" s="2"/>
      <c r="Z536" s="2"/>
      <c r="AG536" s="1"/>
      <c r="AH536" s="1"/>
      <c r="AI536" s="1"/>
      <c r="AJ536" s="1"/>
      <c r="AK536"/>
      <c r="AL536"/>
    </row>
    <row r="537" spans="12:38" x14ac:dyDescent="0.2">
      <c r="L537" s="2"/>
      <c r="S537" s="2"/>
      <c r="T537" s="2"/>
      <c r="Z537" s="2"/>
      <c r="AG537" s="1"/>
      <c r="AH537" s="1"/>
      <c r="AI537" s="1"/>
      <c r="AJ537" s="1"/>
      <c r="AK537"/>
      <c r="AL537"/>
    </row>
    <row r="538" spans="12:38" x14ac:dyDescent="0.2">
      <c r="L538" s="2"/>
      <c r="S538" s="2"/>
      <c r="T538" s="2"/>
      <c r="Z538" s="2"/>
      <c r="AG538" s="1"/>
      <c r="AH538" s="1"/>
      <c r="AI538" s="1"/>
      <c r="AJ538" s="1"/>
      <c r="AK538"/>
      <c r="AL538"/>
    </row>
    <row r="539" spans="12:38" x14ac:dyDescent="0.2">
      <c r="L539" s="2"/>
      <c r="S539" s="2"/>
      <c r="T539" s="2"/>
      <c r="Z539" s="2"/>
      <c r="AG539" s="1"/>
      <c r="AH539" s="1"/>
      <c r="AI539" s="1"/>
      <c r="AJ539" s="1"/>
      <c r="AK539"/>
      <c r="AL539"/>
    </row>
    <row r="540" spans="12:38" x14ac:dyDescent="0.2">
      <c r="L540" s="2"/>
      <c r="S540" s="2"/>
      <c r="T540" s="2"/>
      <c r="Z540" s="2"/>
      <c r="AG540" s="1"/>
      <c r="AH540" s="1"/>
      <c r="AI540" s="1"/>
      <c r="AJ540" s="1"/>
      <c r="AK540"/>
      <c r="AL540"/>
    </row>
    <row r="541" spans="12:38" x14ac:dyDescent="0.2">
      <c r="L541" s="2"/>
      <c r="S541" s="2"/>
      <c r="T541" s="2"/>
      <c r="Z541" s="2"/>
      <c r="AG541" s="1"/>
      <c r="AH541" s="1"/>
      <c r="AI541" s="1"/>
      <c r="AJ541" s="1"/>
      <c r="AK541"/>
      <c r="AL541"/>
    </row>
    <row r="542" spans="12:38" x14ac:dyDescent="0.2">
      <c r="L542" s="2"/>
      <c r="S542" s="2"/>
      <c r="T542" s="2"/>
      <c r="Z542" s="2"/>
      <c r="AG542" s="1"/>
      <c r="AH542" s="1"/>
      <c r="AI542" s="1"/>
      <c r="AJ542" s="1"/>
      <c r="AK542"/>
      <c r="AL542"/>
    </row>
    <row r="543" spans="12:38" x14ac:dyDescent="0.2">
      <c r="L543" s="2"/>
      <c r="S543" s="2"/>
      <c r="T543" s="2"/>
      <c r="Z543" s="2"/>
      <c r="AG543" s="1"/>
      <c r="AH543" s="1"/>
      <c r="AI543" s="1"/>
      <c r="AJ543" s="1"/>
      <c r="AK543"/>
      <c r="AL543"/>
    </row>
    <row r="544" spans="12:38" x14ac:dyDescent="0.2">
      <c r="L544" s="2"/>
      <c r="S544" s="2"/>
      <c r="T544" s="2"/>
      <c r="Z544" s="2"/>
      <c r="AG544" s="1"/>
      <c r="AH544" s="1"/>
      <c r="AI544" s="1"/>
      <c r="AJ544" s="1"/>
      <c r="AK544"/>
      <c r="AL544"/>
    </row>
    <row r="545" spans="12:38" x14ac:dyDescent="0.2">
      <c r="L545" s="2"/>
      <c r="S545" s="2"/>
      <c r="T545" s="2"/>
      <c r="Z545" s="2"/>
      <c r="AG545" s="1"/>
      <c r="AH545" s="1"/>
      <c r="AI545" s="1"/>
      <c r="AJ545" s="1"/>
      <c r="AK545"/>
      <c r="AL545"/>
    </row>
    <row r="546" spans="12:38" x14ac:dyDescent="0.2">
      <c r="L546" s="2"/>
      <c r="S546" s="2"/>
      <c r="T546" s="2"/>
      <c r="Z546" s="2"/>
      <c r="AG546" s="1"/>
      <c r="AH546" s="1"/>
      <c r="AI546" s="1"/>
      <c r="AJ546" s="1"/>
      <c r="AK546"/>
      <c r="AL546"/>
    </row>
    <row r="547" spans="12:38" x14ac:dyDescent="0.2">
      <c r="L547" s="2"/>
      <c r="S547" s="2"/>
      <c r="T547" s="2"/>
      <c r="Z547" s="2"/>
      <c r="AG547" s="1"/>
      <c r="AH547" s="1"/>
      <c r="AI547" s="1"/>
      <c r="AJ547" s="1"/>
      <c r="AK547"/>
      <c r="AL547"/>
    </row>
    <row r="548" spans="12:38" x14ac:dyDescent="0.2">
      <c r="L548" s="2"/>
      <c r="S548" s="2"/>
      <c r="T548" s="2"/>
      <c r="Z548" s="2"/>
      <c r="AG548" s="1"/>
      <c r="AH548" s="1"/>
      <c r="AI548" s="1"/>
      <c r="AJ548" s="1"/>
      <c r="AK548"/>
      <c r="AL548"/>
    </row>
    <row r="549" spans="12:38" x14ac:dyDescent="0.2">
      <c r="L549" s="2"/>
      <c r="S549" s="2"/>
      <c r="T549" s="2"/>
      <c r="Z549" s="2"/>
      <c r="AG549" s="1"/>
      <c r="AH549" s="1"/>
      <c r="AI549" s="1"/>
      <c r="AJ549" s="1"/>
      <c r="AK549"/>
      <c r="AL549"/>
    </row>
    <row r="550" spans="12:38" x14ac:dyDescent="0.2">
      <c r="L550" s="2"/>
      <c r="S550" s="2"/>
      <c r="T550" s="2"/>
      <c r="Z550" s="2"/>
      <c r="AG550" s="1"/>
      <c r="AH550" s="1"/>
      <c r="AI550" s="1"/>
      <c r="AJ550" s="1"/>
      <c r="AK550"/>
      <c r="AL550"/>
    </row>
    <row r="551" spans="12:38" x14ac:dyDescent="0.2">
      <c r="L551" s="2"/>
      <c r="S551" s="2"/>
      <c r="T551" s="2"/>
      <c r="Z551" s="2"/>
      <c r="AG551" s="1"/>
      <c r="AH551" s="1"/>
      <c r="AI551" s="1"/>
      <c r="AJ551" s="1"/>
      <c r="AK551"/>
      <c r="AL551"/>
    </row>
    <row r="552" spans="12:38" x14ac:dyDescent="0.2">
      <c r="L552" s="2"/>
      <c r="S552" s="2"/>
      <c r="T552" s="2"/>
      <c r="Z552" s="2"/>
      <c r="AG552" s="1"/>
      <c r="AH552" s="1"/>
      <c r="AI552" s="1"/>
      <c r="AJ552" s="1"/>
      <c r="AK552"/>
      <c r="AL552"/>
    </row>
    <row r="553" spans="12:38" x14ac:dyDescent="0.2">
      <c r="L553" s="2"/>
      <c r="S553" s="2"/>
      <c r="T553" s="2"/>
      <c r="Z553" s="2"/>
      <c r="AG553" s="1"/>
      <c r="AH553" s="1"/>
      <c r="AI553" s="1"/>
      <c r="AJ553" s="1"/>
      <c r="AK553"/>
      <c r="AL553"/>
    </row>
    <row r="554" spans="12:38" x14ac:dyDescent="0.2">
      <c r="L554" s="2"/>
      <c r="S554" s="2"/>
      <c r="T554" s="2"/>
      <c r="Z554" s="2"/>
      <c r="AG554" s="1"/>
      <c r="AH554" s="1"/>
      <c r="AI554" s="1"/>
      <c r="AJ554" s="1"/>
      <c r="AK554"/>
      <c r="AL554"/>
    </row>
    <row r="555" spans="12:38" x14ac:dyDescent="0.2">
      <c r="L555" s="2"/>
      <c r="S555" s="2"/>
      <c r="T555" s="2"/>
      <c r="Z555" s="2"/>
      <c r="AG555" s="1"/>
      <c r="AH555" s="1"/>
      <c r="AI555" s="1"/>
      <c r="AJ555" s="1"/>
      <c r="AK555"/>
      <c r="AL555"/>
    </row>
    <row r="556" spans="12:38" x14ac:dyDescent="0.2">
      <c r="L556" s="2"/>
      <c r="S556" s="2"/>
      <c r="T556" s="2"/>
      <c r="Z556" s="2"/>
      <c r="AG556" s="1"/>
      <c r="AH556" s="1"/>
      <c r="AI556" s="1"/>
      <c r="AJ556" s="1"/>
      <c r="AK556"/>
      <c r="AL556"/>
    </row>
    <row r="557" spans="12:38" x14ac:dyDescent="0.2">
      <c r="L557" s="2"/>
      <c r="S557" s="2"/>
      <c r="T557" s="2"/>
      <c r="Z557" s="2"/>
      <c r="AG557" s="1"/>
      <c r="AH557" s="1"/>
      <c r="AI557" s="1"/>
      <c r="AJ557" s="1"/>
      <c r="AK557"/>
      <c r="AL557"/>
    </row>
    <row r="558" spans="12:38" x14ac:dyDescent="0.2">
      <c r="L558" s="2"/>
      <c r="S558" s="2"/>
      <c r="T558" s="2"/>
      <c r="Z558" s="2"/>
      <c r="AG558" s="1"/>
      <c r="AH558" s="1"/>
      <c r="AI558" s="1"/>
      <c r="AJ558" s="1"/>
      <c r="AK558"/>
      <c r="AL558"/>
    </row>
    <row r="559" spans="12:38" x14ac:dyDescent="0.2">
      <c r="L559" s="2"/>
      <c r="S559" s="2"/>
      <c r="T559" s="2"/>
      <c r="Z559" s="2"/>
      <c r="AG559" s="1"/>
      <c r="AH559" s="1"/>
      <c r="AI559" s="1"/>
      <c r="AJ559" s="1"/>
      <c r="AK559"/>
      <c r="AL559"/>
    </row>
    <row r="560" spans="12:38" x14ac:dyDescent="0.2">
      <c r="L560" s="2"/>
      <c r="S560" s="2"/>
      <c r="T560" s="2"/>
      <c r="Z560" s="2"/>
      <c r="AG560" s="1"/>
      <c r="AH560" s="1"/>
      <c r="AI560" s="1"/>
      <c r="AJ560" s="1"/>
      <c r="AK560"/>
      <c r="AL560"/>
    </row>
    <row r="561" spans="12:38" x14ac:dyDescent="0.2">
      <c r="L561" s="2"/>
      <c r="S561" s="2"/>
      <c r="T561" s="2"/>
      <c r="Z561" s="2"/>
      <c r="AG561" s="1"/>
      <c r="AH561" s="1"/>
      <c r="AI561" s="1"/>
      <c r="AJ561" s="1"/>
      <c r="AK561"/>
      <c r="AL561"/>
    </row>
    <row r="562" spans="12:38" x14ac:dyDescent="0.2">
      <c r="L562" s="2"/>
      <c r="S562" s="2"/>
      <c r="T562" s="2"/>
      <c r="Z562" s="2"/>
      <c r="AG562" s="1"/>
      <c r="AH562" s="1"/>
      <c r="AI562" s="1"/>
      <c r="AJ562" s="1"/>
      <c r="AK562"/>
      <c r="AL562"/>
    </row>
    <row r="563" spans="12:38" x14ac:dyDescent="0.2">
      <c r="L563" s="2"/>
      <c r="S563" s="2"/>
      <c r="T563" s="2"/>
      <c r="Z563" s="2"/>
      <c r="AG563" s="1"/>
      <c r="AH563" s="1"/>
      <c r="AI563" s="1"/>
      <c r="AJ563" s="1"/>
      <c r="AK563"/>
      <c r="AL563"/>
    </row>
    <row r="564" spans="12:38" x14ac:dyDescent="0.2">
      <c r="L564" s="2"/>
      <c r="S564" s="2"/>
      <c r="T564" s="2"/>
      <c r="Z564" s="2"/>
      <c r="AG564" s="1"/>
      <c r="AH564" s="1"/>
      <c r="AI564" s="1"/>
      <c r="AJ564" s="1"/>
      <c r="AK564"/>
      <c r="AL564"/>
    </row>
    <row r="565" spans="12:38" x14ac:dyDescent="0.2">
      <c r="L565" s="2"/>
      <c r="S565" s="2"/>
      <c r="T565" s="2"/>
      <c r="Z565" s="2"/>
      <c r="AG565" s="1"/>
      <c r="AH565" s="1"/>
      <c r="AI565" s="1"/>
      <c r="AJ565" s="1"/>
      <c r="AK565"/>
      <c r="AL565"/>
    </row>
    <row r="566" spans="12:38" x14ac:dyDescent="0.2">
      <c r="L566" s="2"/>
      <c r="S566" s="2"/>
      <c r="T566" s="2"/>
      <c r="Z566" s="2"/>
      <c r="AG566" s="1"/>
      <c r="AH566" s="1"/>
      <c r="AI566" s="1"/>
      <c r="AJ566" s="1"/>
      <c r="AK566"/>
      <c r="AL566"/>
    </row>
    <row r="567" spans="12:38" x14ac:dyDescent="0.2">
      <c r="L567" s="2"/>
      <c r="S567" s="2"/>
      <c r="T567" s="2"/>
      <c r="Z567" s="2"/>
      <c r="AG567" s="1"/>
      <c r="AH567" s="1"/>
      <c r="AI567" s="1"/>
      <c r="AJ567" s="1"/>
      <c r="AK567"/>
      <c r="AL567"/>
    </row>
    <row r="568" spans="12:38" x14ac:dyDescent="0.2">
      <c r="L568" s="2"/>
      <c r="S568" s="2"/>
      <c r="T568" s="2"/>
      <c r="Z568" s="2"/>
      <c r="AG568" s="1"/>
      <c r="AH568" s="1"/>
      <c r="AI568" s="1"/>
      <c r="AJ568" s="1"/>
      <c r="AK568"/>
      <c r="AL568"/>
    </row>
    <row r="569" spans="12:38" x14ac:dyDescent="0.2">
      <c r="L569" s="2"/>
      <c r="S569" s="2"/>
      <c r="T569" s="2"/>
      <c r="Z569" s="2"/>
      <c r="AG569" s="1"/>
      <c r="AH569" s="1"/>
      <c r="AI569" s="1"/>
      <c r="AJ569" s="1"/>
      <c r="AK569"/>
      <c r="AL569"/>
    </row>
    <row r="570" spans="12:38" x14ac:dyDescent="0.2">
      <c r="L570" s="2"/>
      <c r="S570" s="2"/>
      <c r="T570" s="2"/>
      <c r="Z570" s="2"/>
      <c r="AG570" s="1"/>
      <c r="AH570" s="1"/>
      <c r="AI570" s="1"/>
      <c r="AJ570" s="1"/>
      <c r="AK570"/>
      <c r="AL570"/>
    </row>
    <row r="571" spans="12:38" x14ac:dyDescent="0.2">
      <c r="L571" s="2"/>
      <c r="S571" s="2"/>
      <c r="T571" s="2"/>
      <c r="Z571" s="2"/>
      <c r="AG571" s="1"/>
      <c r="AH571" s="1"/>
      <c r="AI571" s="1"/>
      <c r="AJ571" s="1"/>
      <c r="AK571"/>
      <c r="AL571"/>
    </row>
    <row r="572" spans="12:38" x14ac:dyDescent="0.2">
      <c r="L572" s="2"/>
      <c r="S572" s="2"/>
      <c r="T572" s="2"/>
      <c r="Z572" s="2"/>
      <c r="AG572" s="1"/>
      <c r="AH572" s="1"/>
      <c r="AI572" s="1"/>
      <c r="AJ572" s="1"/>
      <c r="AK572"/>
      <c r="AL572"/>
    </row>
    <row r="573" spans="12:38" x14ac:dyDescent="0.2">
      <c r="L573" s="2"/>
      <c r="S573" s="2"/>
      <c r="T573" s="2"/>
      <c r="Z573" s="2"/>
      <c r="AG573" s="1"/>
      <c r="AH573" s="1"/>
      <c r="AI573" s="1"/>
      <c r="AJ573" s="1"/>
      <c r="AK573"/>
      <c r="AL573"/>
    </row>
    <row r="574" spans="12:38" x14ac:dyDescent="0.2">
      <c r="L574" s="2"/>
      <c r="S574" s="2"/>
      <c r="T574" s="2"/>
      <c r="Z574" s="2"/>
      <c r="AG574" s="1"/>
      <c r="AH574" s="1"/>
      <c r="AI574" s="1"/>
      <c r="AJ574" s="1"/>
      <c r="AK574"/>
      <c r="AL574"/>
    </row>
    <row r="575" spans="12:38" x14ac:dyDescent="0.2">
      <c r="L575" s="2"/>
      <c r="S575" s="2"/>
      <c r="T575" s="2"/>
      <c r="Z575" s="2"/>
      <c r="AG575" s="1"/>
      <c r="AH575" s="1"/>
      <c r="AI575" s="1"/>
      <c r="AJ575" s="1"/>
      <c r="AK575"/>
      <c r="AL575"/>
    </row>
    <row r="576" spans="12:38" x14ac:dyDescent="0.2">
      <c r="L576" s="2"/>
      <c r="S576" s="2"/>
      <c r="T576" s="2"/>
      <c r="Z576" s="2"/>
      <c r="AG576" s="1"/>
      <c r="AH576" s="1"/>
      <c r="AI576" s="1"/>
      <c r="AJ576" s="1"/>
      <c r="AK576"/>
      <c r="AL576"/>
    </row>
    <row r="577" spans="12:38" x14ac:dyDescent="0.2">
      <c r="L577" s="2"/>
      <c r="S577" s="2"/>
      <c r="T577" s="2"/>
      <c r="Z577" s="2"/>
      <c r="AG577" s="1"/>
      <c r="AH577" s="1"/>
      <c r="AI577" s="1"/>
      <c r="AJ577" s="1"/>
      <c r="AK577"/>
      <c r="AL577"/>
    </row>
    <row r="578" spans="12:38" x14ac:dyDescent="0.2">
      <c r="L578" s="2"/>
      <c r="S578" s="2"/>
      <c r="T578" s="2"/>
      <c r="Z578" s="2"/>
      <c r="AG578" s="1"/>
      <c r="AH578" s="1"/>
      <c r="AI578" s="1"/>
      <c r="AJ578" s="1"/>
      <c r="AK578"/>
      <c r="AL578"/>
    </row>
    <row r="579" spans="12:38" x14ac:dyDescent="0.2">
      <c r="L579" s="2"/>
      <c r="S579" s="2"/>
      <c r="T579" s="2"/>
      <c r="Z579" s="2"/>
      <c r="AG579" s="1"/>
      <c r="AH579" s="1"/>
      <c r="AI579" s="1"/>
      <c r="AJ579" s="1"/>
      <c r="AK579"/>
      <c r="AL579"/>
    </row>
    <row r="580" spans="12:38" x14ac:dyDescent="0.2">
      <c r="L580" s="2"/>
      <c r="S580" s="2"/>
      <c r="T580" s="2"/>
      <c r="Z580" s="2"/>
      <c r="AG580" s="1"/>
      <c r="AH580" s="1"/>
      <c r="AI580" s="1"/>
      <c r="AJ580" s="1"/>
      <c r="AK580"/>
      <c r="AL580"/>
    </row>
    <row r="581" spans="12:38" x14ac:dyDescent="0.2">
      <c r="L581" s="2"/>
      <c r="S581" s="2"/>
      <c r="T581" s="2"/>
      <c r="Z581" s="2"/>
      <c r="AG581" s="1"/>
      <c r="AH581" s="1"/>
      <c r="AI581" s="1"/>
      <c r="AJ581" s="1"/>
      <c r="AK581"/>
      <c r="AL581"/>
    </row>
    <row r="582" spans="12:38" x14ac:dyDescent="0.2">
      <c r="L582" s="2"/>
      <c r="S582" s="2"/>
      <c r="T582" s="2"/>
      <c r="Z582" s="2"/>
      <c r="AG582" s="1"/>
      <c r="AH582" s="1"/>
      <c r="AI582" s="1"/>
      <c r="AJ582" s="1"/>
      <c r="AK582"/>
      <c r="AL582"/>
    </row>
    <row r="583" spans="12:38" x14ac:dyDescent="0.2">
      <c r="L583" s="2"/>
      <c r="S583" s="2"/>
      <c r="T583" s="2"/>
      <c r="Z583" s="2"/>
      <c r="AG583" s="1"/>
      <c r="AH583" s="1"/>
      <c r="AI583" s="1"/>
      <c r="AJ583" s="1"/>
      <c r="AK583"/>
      <c r="AL583"/>
    </row>
    <row r="584" spans="12:38" x14ac:dyDescent="0.2">
      <c r="L584" s="2"/>
      <c r="S584" s="2"/>
      <c r="T584" s="2"/>
      <c r="Z584" s="2"/>
      <c r="AG584" s="1"/>
      <c r="AH584" s="1"/>
      <c r="AI584" s="1"/>
      <c r="AJ584" s="1"/>
      <c r="AK584"/>
      <c r="AL584"/>
    </row>
    <row r="585" spans="12:38" x14ac:dyDescent="0.2">
      <c r="L585" s="2"/>
      <c r="S585" s="2"/>
      <c r="T585" s="2"/>
      <c r="Z585" s="2"/>
      <c r="AG585" s="1"/>
      <c r="AH585" s="1"/>
      <c r="AI585" s="1"/>
      <c r="AJ585" s="1"/>
      <c r="AK585"/>
      <c r="AL585"/>
    </row>
    <row r="586" spans="12:38" x14ac:dyDescent="0.2">
      <c r="L586" s="2"/>
      <c r="S586" s="2"/>
      <c r="T586" s="2"/>
      <c r="Z586" s="2"/>
      <c r="AG586" s="1"/>
      <c r="AH586" s="1"/>
      <c r="AI586" s="1"/>
      <c r="AJ586" s="1"/>
      <c r="AK586"/>
      <c r="AL586"/>
    </row>
    <row r="587" spans="12:38" x14ac:dyDescent="0.2">
      <c r="L587" s="2"/>
      <c r="S587" s="2"/>
      <c r="T587" s="2"/>
      <c r="Z587" s="2"/>
      <c r="AG587" s="1"/>
      <c r="AH587" s="1"/>
      <c r="AI587" s="1"/>
      <c r="AJ587" s="1"/>
      <c r="AK587"/>
      <c r="AL587"/>
    </row>
    <row r="588" spans="12:38" x14ac:dyDescent="0.2">
      <c r="L588" s="2"/>
      <c r="S588" s="2"/>
      <c r="T588" s="2"/>
      <c r="Z588" s="2"/>
      <c r="AG588" s="1"/>
      <c r="AH588" s="1"/>
      <c r="AI588" s="1"/>
      <c r="AJ588" s="1"/>
      <c r="AK588"/>
      <c r="AL588"/>
    </row>
    <row r="589" spans="12:38" x14ac:dyDescent="0.2">
      <c r="L589" s="2"/>
      <c r="S589" s="2"/>
      <c r="T589" s="2"/>
      <c r="Z589" s="2"/>
      <c r="AG589" s="1"/>
      <c r="AH589" s="1"/>
      <c r="AI589" s="1"/>
      <c r="AJ589" s="1"/>
      <c r="AK589"/>
      <c r="AL589"/>
    </row>
    <row r="590" spans="12:38" x14ac:dyDescent="0.2">
      <c r="L590" s="2"/>
      <c r="S590" s="2"/>
      <c r="T590" s="2"/>
      <c r="Z590" s="2"/>
      <c r="AG590" s="1"/>
      <c r="AH590" s="1"/>
      <c r="AI590" s="1"/>
      <c r="AJ590" s="1"/>
      <c r="AK590"/>
      <c r="AL590"/>
    </row>
    <row r="591" spans="12:38" x14ac:dyDescent="0.2">
      <c r="L591" s="2"/>
      <c r="S591" s="2"/>
      <c r="T591" s="2"/>
      <c r="Z591" s="2"/>
      <c r="AG591" s="1"/>
      <c r="AH591" s="1"/>
      <c r="AI591" s="1"/>
      <c r="AJ591" s="1"/>
      <c r="AK591"/>
      <c r="AL591"/>
    </row>
    <row r="592" spans="12:38" x14ac:dyDescent="0.2">
      <c r="L592" s="2"/>
      <c r="S592" s="2"/>
      <c r="T592" s="2"/>
      <c r="Z592" s="2"/>
      <c r="AG592" s="1"/>
      <c r="AH592" s="1"/>
      <c r="AI592" s="1"/>
      <c r="AJ592" s="1"/>
      <c r="AK592"/>
      <c r="AL592"/>
    </row>
    <row r="593" spans="12:38" x14ac:dyDescent="0.2">
      <c r="L593" s="2"/>
      <c r="S593" s="2"/>
      <c r="T593" s="2"/>
      <c r="Z593" s="2"/>
      <c r="AG593" s="1"/>
      <c r="AH593" s="1"/>
      <c r="AI593" s="1"/>
      <c r="AJ593" s="1"/>
      <c r="AK593"/>
      <c r="AL593"/>
    </row>
    <row r="594" spans="12:38" x14ac:dyDescent="0.2">
      <c r="L594" s="2"/>
      <c r="S594" s="2"/>
      <c r="T594" s="2"/>
      <c r="Z594" s="2"/>
      <c r="AG594" s="1"/>
      <c r="AH594" s="1"/>
      <c r="AI594" s="1"/>
      <c r="AJ594" s="1"/>
      <c r="AK594"/>
      <c r="AL594"/>
    </row>
    <row r="595" spans="12:38" x14ac:dyDescent="0.2">
      <c r="L595" s="2"/>
      <c r="S595" s="2"/>
      <c r="T595" s="2"/>
      <c r="Z595" s="2"/>
      <c r="AG595" s="1"/>
      <c r="AH595" s="1"/>
      <c r="AI595" s="1"/>
      <c r="AJ595" s="1"/>
      <c r="AK595"/>
      <c r="AL595"/>
    </row>
    <row r="596" spans="12:38" x14ac:dyDescent="0.2">
      <c r="L596" s="2"/>
      <c r="S596" s="2"/>
      <c r="T596" s="2"/>
      <c r="Z596" s="2"/>
      <c r="AG596" s="1"/>
      <c r="AH596" s="1"/>
      <c r="AI596" s="1"/>
      <c r="AJ596" s="1"/>
      <c r="AK596"/>
      <c r="AL596"/>
    </row>
    <row r="597" spans="12:38" x14ac:dyDescent="0.2">
      <c r="L597" s="2"/>
      <c r="S597" s="2"/>
      <c r="T597" s="2"/>
      <c r="Z597" s="2"/>
      <c r="AG597" s="1"/>
      <c r="AH597" s="1"/>
      <c r="AI597" s="1"/>
      <c r="AJ597" s="1"/>
      <c r="AK597"/>
      <c r="AL597"/>
    </row>
    <row r="598" spans="12:38" x14ac:dyDescent="0.2">
      <c r="L598" s="2"/>
      <c r="S598" s="2"/>
      <c r="T598" s="2"/>
      <c r="Z598" s="2"/>
      <c r="AG598" s="1"/>
      <c r="AH598" s="1"/>
      <c r="AI598" s="1"/>
      <c r="AJ598" s="1"/>
      <c r="AK598"/>
      <c r="AL598"/>
    </row>
    <row r="599" spans="12:38" x14ac:dyDescent="0.2">
      <c r="L599" s="2"/>
      <c r="S599" s="2"/>
      <c r="T599" s="2"/>
      <c r="Z599" s="2"/>
      <c r="AG599" s="1"/>
      <c r="AH599" s="1"/>
      <c r="AI599" s="1"/>
      <c r="AJ599" s="1"/>
      <c r="AK599"/>
      <c r="AL599"/>
    </row>
    <row r="600" spans="12:38" x14ac:dyDescent="0.2">
      <c r="L600" s="2"/>
      <c r="S600" s="2"/>
      <c r="T600" s="2"/>
      <c r="Z600" s="2"/>
      <c r="AG600" s="1"/>
      <c r="AH600" s="1"/>
      <c r="AI600" s="1"/>
      <c r="AJ600" s="1"/>
      <c r="AK600"/>
      <c r="AL600"/>
    </row>
    <row r="601" spans="12:38" x14ac:dyDescent="0.2">
      <c r="L601" s="2"/>
      <c r="S601" s="2"/>
      <c r="T601" s="2"/>
      <c r="Z601" s="2"/>
      <c r="AG601" s="1"/>
      <c r="AH601" s="1"/>
      <c r="AI601" s="1"/>
      <c r="AJ601" s="1"/>
      <c r="AK601"/>
      <c r="AL601"/>
    </row>
    <row r="602" spans="12:38" x14ac:dyDescent="0.2">
      <c r="L602" s="2"/>
      <c r="S602" s="2"/>
      <c r="T602" s="2"/>
      <c r="Z602" s="2"/>
      <c r="AG602" s="1"/>
      <c r="AH602" s="1"/>
      <c r="AI602" s="1"/>
      <c r="AJ602" s="1"/>
      <c r="AK602"/>
      <c r="AL602"/>
    </row>
    <row r="603" spans="12:38" x14ac:dyDescent="0.2">
      <c r="L603" s="2"/>
      <c r="S603" s="2"/>
      <c r="T603" s="2"/>
      <c r="Z603" s="2"/>
      <c r="AG603" s="1"/>
      <c r="AH603" s="1"/>
      <c r="AI603" s="1"/>
      <c r="AJ603" s="1"/>
      <c r="AK603"/>
      <c r="AL603"/>
    </row>
    <row r="604" spans="12:38" x14ac:dyDescent="0.2">
      <c r="L604" s="2"/>
      <c r="S604" s="2"/>
      <c r="T604" s="2"/>
      <c r="Z604" s="2"/>
      <c r="AG604" s="1"/>
      <c r="AH604" s="1"/>
      <c r="AI604" s="1"/>
      <c r="AJ604" s="1"/>
      <c r="AK604"/>
      <c r="AL604"/>
    </row>
    <row r="605" spans="12:38" x14ac:dyDescent="0.2">
      <c r="L605" s="2"/>
      <c r="S605" s="2"/>
      <c r="T605" s="2"/>
      <c r="Z605" s="2"/>
      <c r="AG605" s="1"/>
      <c r="AH605" s="1"/>
      <c r="AI605" s="1"/>
      <c r="AJ605" s="1"/>
      <c r="AK605"/>
      <c r="AL605"/>
    </row>
    <row r="606" spans="12:38" x14ac:dyDescent="0.2">
      <c r="L606" s="2"/>
      <c r="S606" s="2"/>
      <c r="T606" s="2"/>
      <c r="Z606" s="2"/>
      <c r="AG606" s="1"/>
      <c r="AH606" s="1"/>
      <c r="AI606" s="1"/>
      <c r="AJ606" s="1"/>
      <c r="AK606"/>
      <c r="AL606"/>
    </row>
    <row r="607" spans="12:38" x14ac:dyDescent="0.2">
      <c r="L607" s="2"/>
      <c r="S607" s="2"/>
      <c r="T607" s="2"/>
      <c r="Z607" s="2"/>
      <c r="AG607" s="1"/>
      <c r="AH607" s="1"/>
      <c r="AI607" s="1"/>
      <c r="AJ607" s="1"/>
      <c r="AK607"/>
      <c r="AL607"/>
    </row>
    <row r="608" spans="12:38" x14ac:dyDescent="0.2">
      <c r="L608" s="2"/>
      <c r="S608" s="2"/>
      <c r="T608" s="2"/>
      <c r="Z608" s="2"/>
      <c r="AG608" s="1"/>
      <c r="AH608" s="1"/>
      <c r="AI608" s="1"/>
      <c r="AJ608" s="1"/>
      <c r="AK608"/>
      <c r="AL608"/>
    </row>
    <row r="609" spans="12:38" x14ac:dyDescent="0.2">
      <c r="L609" s="2"/>
      <c r="S609" s="2"/>
      <c r="T609" s="2"/>
      <c r="Z609" s="2"/>
      <c r="AG609" s="1"/>
      <c r="AH609" s="1"/>
      <c r="AI609" s="1"/>
      <c r="AJ609" s="1"/>
      <c r="AK609"/>
      <c r="AL609"/>
    </row>
    <row r="610" spans="12:38" x14ac:dyDescent="0.2">
      <c r="L610" s="2"/>
      <c r="S610" s="2"/>
      <c r="T610" s="2"/>
      <c r="Z610" s="2"/>
      <c r="AG610" s="1"/>
      <c r="AH610" s="1"/>
      <c r="AI610" s="1"/>
      <c r="AJ610" s="1"/>
      <c r="AK610"/>
      <c r="AL610"/>
    </row>
    <row r="611" spans="12:38" x14ac:dyDescent="0.2">
      <c r="L611" s="2"/>
      <c r="S611" s="2"/>
      <c r="T611" s="2"/>
      <c r="Z611" s="2"/>
      <c r="AG611" s="1"/>
      <c r="AH611" s="1"/>
      <c r="AI611" s="1"/>
      <c r="AJ611" s="1"/>
      <c r="AK611"/>
      <c r="AL611"/>
    </row>
    <row r="612" spans="12:38" x14ac:dyDescent="0.2">
      <c r="L612" s="2"/>
      <c r="S612" s="2"/>
      <c r="T612" s="2"/>
      <c r="Z612" s="2"/>
      <c r="AG612" s="1"/>
      <c r="AH612" s="1"/>
      <c r="AI612" s="1"/>
      <c r="AJ612" s="1"/>
      <c r="AK612"/>
      <c r="AL612"/>
    </row>
    <row r="613" spans="12:38" x14ac:dyDescent="0.2">
      <c r="L613" s="2"/>
      <c r="S613" s="2"/>
      <c r="T613" s="2"/>
      <c r="Z613" s="2"/>
      <c r="AG613" s="1"/>
      <c r="AH613" s="1"/>
      <c r="AI613" s="1"/>
      <c r="AJ613" s="1"/>
      <c r="AK613"/>
      <c r="AL613"/>
    </row>
    <row r="614" spans="12:38" x14ac:dyDescent="0.2">
      <c r="L614" s="2"/>
      <c r="S614" s="2"/>
      <c r="T614" s="2"/>
      <c r="Z614" s="2"/>
      <c r="AG614" s="1"/>
      <c r="AH614" s="1"/>
      <c r="AI614" s="1"/>
      <c r="AJ614" s="1"/>
      <c r="AK614"/>
      <c r="AL614"/>
    </row>
    <row r="615" spans="12:38" x14ac:dyDescent="0.2">
      <c r="L615" s="2"/>
      <c r="S615" s="2"/>
      <c r="T615" s="2"/>
      <c r="Z615" s="2"/>
      <c r="AG615" s="1"/>
      <c r="AH615" s="1"/>
      <c r="AI615" s="1"/>
      <c r="AJ615" s="1"/>
      <c r="AK615"/>
      <c r="AL615"/>
    </row>
    <row r="616" spans="12:38" x14ac:dyDescent="0.2">
      <c r="L616" s="2"/>
      <c r="S616" s="2"/>
      <c r="T616" s="2"/>
      <c r="Z616" s="2"/>
      <c r="AG616" s="1"/>
      <c r="AH616" s="1"/>
      <c r="AI616" s="1"/>
      <c r="AJ616" s="1"/>
      <c r="AK616"/>
      <c r="AL616"/>
    </row>
    <row r="617" spans="12:38" x14ac:dyDescent="0.2">
      <c r="L617" s="2"/>
      <c r="S617" s="2"/>
      <c r="T617" s="2"/>
      <c r="Z617" s="2"/>
      <c r="AG617" s="1"/>
      <c r="AH617" s="1"/>
      <c r="AI617" s="1"/>
      <c r="AJ617" s="1"/>
      <c r="AK617"/>
      <c r="AL617"/>
    </row>
    <row r="618" spans="12:38" x14ac:dyDescent="0.2">
      <c r="L618" s="2"/>
      <c r="S618" s="2"/>
      <c r="T618" s="2"/>
      <c r="Z618" s="2"/>
      <c r="AG618" s="1"/>
      <c r="AH618" s="1"/>
      <c r="AI618" s="1"/>
      <c r="AJ618" s="1"/>
      <c r="AK618"/>
      <c r="AL618"/>
    </row>
    <row r="619" spans="12:38" x14ac:dyDescent="0.2">
      <c r="L619" s="2"/>
      <c r="S619" s="2"/>
      <c r="T619" s="2"/>
      <c r="Z619" s="2"/>
      <c r="AG619" s="1"/>
      <c r="AH619" s="1"/>
      <c r="AI619" s="1"/>
      <c r="AJ619" s="1"/>
      <c r="AK619"/>
      <c r="AL619"/>
    </row>
    <row r="620" spans="12:38" x14ac:dyDescent="0.2">
      <c r="L620" s="2"/>
      <c r="S620" s="2"/>
      <c r="T620" s="2"/>
      <c r="Z620" s="2"/>
      <c r="AG620" s="1"/>
      <c r="AH620" s="1"/>
      <c r="AI620" s="1"/>
      <c r="AJ620" s="1"/>
      <c r="AK620"/>
      <c r="AL620"/>
    </row>
    <row r="621" spans="12:38" x14ac:dyDescent="0.2">
      <c r="L621" s="2"/>
      <c r="S621" s="2"/>
      <c r="T621" s="2"/>
      <c r="Z621" s="2"/>
      <c r="AG621" s="1"/>
      <c r="AH621" s="1"/>
      <c r="AI621" s="1"/>
      <c r="AJ621" s="1"/>
      <c r="AK621"/>
      <c r="AL621"/>
    </row>
    <row r="622" spans="12:38" x14ac:dyDescent="0.2">
      <c r="L622" s="2"/>
      <c r="S622" s="2"/>
      <c r="T622" s="2"/>
      <c r="Z622" s="2"/>
      <c r="AG622" s="1"/>
      <c r="AH622" s="1"/>
      <c r="AI622" s="1"/>
      <c r="AJ622" s="1"/>
      <c r="AK622"/>
      <c r="AL622"/>
    </row>
    <row r="623" spans="12:38" x14ac:dyDescent="0.2">
      <c r="L623" s="2"/>
      <c r="S623" s="2"/>
      <c r="T623" s="2"/>
      <c r="Z623" s="2"/>
      <c r="AG623" s="1"/>
      <c r="AH623" s="1"/>
      <c r="AI623" s="1"/>
      <c r="AJ623" s="1"/>
      <c r="AK623"/>
      <c r="AL623"/>
    </row>
    <row r="624" spans="12:38" x14ac:dyDescent="0.2">
      <c r="L624" s="2"/>
      <c r="S624" s="2"/>
      <c r="T624" s="2"/>
      <c r="Z624" s="2"/>
      <c r="AG624" s="1"/>
      <c r="AH624" s="1"/>
      <c r="AI624" s="1"/>
      <c r="AJ624" s="1"/>
      <c r="AK624"/>
      <c r="AL624"/>
    </row>
    <row r="625" spans="12:38" x14ac:dyDescent="0.2">
      <c r="L625" s="2"/>
      <c r="S625" s="2"/>
      <c r="T625" s="2"/>
      <c r="Z625" s="2"/>
      <c r="AG625" s="1"/>
      <c r="AH625" s="1"/>
      <c r="AI625" s="1"/>
      <c r="AJ625" s="1"/>
      <c r="AK625"/>
      <c r="AL625"/>
    </row>
    <row r="626" spans="12:38" x14ac:dyDescent="0.2">
      <c r="L626" s="2"/>
      <c r="S626" s="2"/>
      <c r="T626" s="2"/>
      <c r="Z626" s="2"/>
      <c r="AG626" s="1"/>
      <c r="AH626" s="1"/>
      <c r="AI626" s="1"/>
      <c r="AJ626" s="1"/>
      <c r="AK626"/>
      <c r="AL626"/>
    </row>
    <row r="627" spans="12:38" x14ac:dyDescent="0.2">
      <c r="L627" s="2"/>
      <c r="S627" s="2"/>
      <c r="T627" s="2"/>
      <c r="Z627" s="2"/>
      <c r="AG627" s="1"/>
      <c r="AH627" s="1"/>
      <c r="AI627" s="1"/>
      <c r="AJ627" s="1"/>
      <c r="AK627"/>
      <c r="AL627"/>
    </row>
    <row r="628" spans="12:38" x14ac:dyDescent="0.2">
      <c r="L628" s="2"/>
      <c r="S628" s="2"/>
      <c r="T628" s="2"/>
      <c r="Z628" s="2"/>
      <c r="AG628" s="1"/>
      <c r="AH628" s="1"/>
      <c r="AI628" s="1"/>
      <c r="AJ628" s="1"/>
      <c r="AK628"/>
      <c r="AL628"/>
    </row>
    <row r="629" spans="12:38" x14ac:dyDescent="0.2">
      <c r="L629" s="2"/>
      <c r="S629" s="2"/>
      <c r="T629" s="2"/>
      <c r="Z629" s="2"/>
      <c r="AG629" s="1"/>
      <c r="AH629" s="1"/>
      <c r="AI629" s="1"/>
      <c r="AJ629" s="1"/>
      <c r="AK629"/>
      <c r="AL629"/>
    </row>
    <row r="630" spans="12:38" x14ac:dyDescent="0.2">
      <c r="L630" s="2"/>
      <c r="S630" s="2"/>
      <c r="T630" s="2"/>
      <c r="Z630" s="2"/>
      <c r="AG630" s="1"/>
      <c r="AH630" s="1"/>
      <c r="AI630" s="1"/>
      <c r="AJ630" s="1"/>
      <c r="AK630"/>
      <c r="AL630"/>
    </row>
    <row r="631" spans="12:38" x14ac:dyDescent="0.2">
      <c r="L631" s="2"/>
      <c r="S631" s="2"/>
      <c r="T631" s="2"/>
      <c r="Z631" s="2"/>
      <c r="AG631" s="1"/>
      <c r="AH631" s="1"/>
      <c r="AI631" s="1"/>
      <c r="AJ631" s="1"/>
      <c r="AK631"/>
      <c r="AL631"/>
    </row>
    <row r="632" spans="12:38" x14ac:dyDescent="0.2">
      <c r="L632" s="2"/>
      <c r="S632" s="2"/>
      <c r="T632" s="2"/>
      <c r="Z632" s="2"/>
      <c r="AG632" s="1"/>
      <c r="AH632" s="1"/>
      <c r="AI632" s="1"/>
      <c r="AJ632" s="1"/>
      <c r="AK632"/>
      <c r="AL632"/>
    </row>
    <row r="633" spans="12:38" x14ac:dyDescent="0.2">
      <c r="L633" s="2"/>
      <c r="S633" s="2"/>
      <c r="T633" s="2"/>
      <c r="Z633" s="2"/>
      <c r="AG633" s="1"/>
      <c r="AH633" s="1"/>
      <c r="AI633" s="1"/>
      <c r="AJ633" s="1"/>
      <c r="AK633"/>
      <c r="AL633"/>
    </row>
    <row r="634" spans="12:38" x14ac:dyDescent="0.2">
      <c r="L634" s="2"/>
      <c r="S634" s="2"/>
      <c r="T634" s="2"/>
      <c r="Z634" s="2"/>
      <c r="AG634" s="1"/>
      <c r="AH634" s="1"/>
      <c r="AI634" s="1"/>
      <c r="AJ634" s="1"/>
      <c r="AK634"/>
      <c r="AL634"/>
    </row>
    <row r="635" spans="12:38" x14ac:dyDescent="0.2">
      <c r="L635" s="2"/>
      <c r="S635" s="2"/>
      <c r="T635" s="2"/>
      <c r="Z635" s="2"/>
      <c r="AG635" s="1"/>
      <c r="AH635" s="1"/>
      <c r="AI635" s="1"/>
      <c r="AJ635" s="1"/>
      <c r="AK635"/>
      <c r="AL635"/>
    </row>
    <row r="636" spans="12:38" x14ac:dyDescent="0.2">
      <c r="L636" s="2"/>
      <c r="S636" s="2"/>
      <c r="T636" s="2"/>
      <c r="Z636" s="2"/>
      <c r="AG636" s="1"/>
      <c r="AH636" s="1"/>
      <c r="AI636" s="1"/>
      <c r="AJ636" s="1"/>
      <c r="AK636"/>
      <c r="AL636"/>
    </row>
    <row r="637" spans="12:38" x14ac:dyDescent="0.2">
      <c r="L637" s="2"/>
      <c r="S637" s="2"/>
      <c r="T637" s="2"/>
      <c r="Z637" s="2"/>
      <c r="AG637" s="1"/>
      <c r="AH637" s="1"/>
      <c r="AI637" s="1"/>
      <c r="AJ637" s="1"/>
      <c r="AK637"/>
      <c r="AL637"/>
    </row>
    <row r="638" spans="12:38" x14ac:dyDescent="0.2">
      <c r="L638" s="2"/>
      <c r="S638" s="2"/>
      <c r="T638" s="2"/>
      <c r="Z638" s="2"/>
      <c r="AG638" s="1"/>
      <c r="AH638" s="1"/>
      <c r="AI638" s="1"/>
      <c r="AJ638" s="1"/>
      <c r="AK638"/>
      <c r="AL638"/>
    </row>
    <row r="639" spans="12:38" x14ac:dyDescent="0.2">
      <c r="L639" s="2"/>
      <c r="S639" s="2"/>
      <c r="T639" s="2"/>
      <c r="Z639" s="2"/>
      <c r="AG639" s="1"/>
      <c r="AH639" s="1"/>
      <c r="AI639" s="1"/>
      <c r="AJ639" s="1"/>
      <c r="AK639"/>
      <c r="AL639"/>
    </row>
    <row r="640" spans="12:38" x14ac:dyDescent="0.2">
      <c r="L640" s="2"/>
      <c r="S640" s="2"/>
      <c r="T640" s="2"/>
      <c r="Z640" s="2"/>
      <c r="AG640" s="1"/>
      <c r="AH640" s="1"/>
      <c r="AI640" s="1"/>
      <c r="AJ640" s="1"/>
      <c r="AK640"/>
      <c r="AL640"/>
    </row>
    <row r="641" spans="12:38" x14ac:dyDescent="0.2">
      <c r="L641" s="2"/>
      <c r="S641" s="2"/>
      <c r="T641" s="2"/>
      <c r="Z641" s="2"/>
      <c r="AG641" s="1"/>
      <c r="AH641" s="1"/>
      <c r="AI641" s="1"/>
      <c r="AJ641" s="1"/>
      <c r="AK641"/>
      <c r="AL641"/>
    </row>
    <row r="642" spans="12:38" x14ac:dyDescent="0.2">
      <c r="L642" s="2"/>
      <c r="S642" s="2"/>
      <c r="T642" s="2"/>
      <c r="Z642" s="2"/>
      <c r="AG642" s="1"/>
      <c r="AH642" s="1"/>
      <c r="AI642" s="1"/>
      <c r="AJ642" s="1"/>
      <c r="AK642"/>
      <c r="AL642"/>
    </row>
    <row r="643" spans="12:38" x14ac:dyDescent="0.2">
      <c r="L643" s="2"/>
      <c r="S643" s="2"/>
      <c r="T643" s="2"/>
      <c r="Z643" s="2"/>
      <c r="AG643" s="1"/>
      <c r="AH643" s="1"/>
      <c r="AI643" s="1"/>
      <c r="AJ643" s="1"/>
      <c r="AK643"/>
      <c r="AL643"/>
    </row>
    <row r="644" spans="12:38" x14ac:dyDescent="0.2">
      <c r="L644" s="2"/>
      <c r="S644" s="2"/>
      <c r="T644" s="2"/>
      <c r="Z644" s="2"/>
      <c r="AG644" s="1"/>
      <c r="AH644" s="1"/>
      <c r="AI644" s="1"/>
      <c r="AJ644" s="1"/>
      <c r="AK644"/>
      <c r="AL644"/>
    </row>
    <row r="645" spans="12:38" x14ac:dyDescent="0.2">
      <c r="L645" s="2"/>
      <c r="S645" s="2"/>
      <c r="T645" s="2"/>
      <c r="Z645" s="2"/>
      <c r="AG645" s="1"/>
      <c r="AH645" s="1"/>
      <c r="AI645" s="1"/>
      <c r="AJ645" s="1"/>
      <c r="AK645"/>
      <c r="AL645"/>
    </row>
    <row r="646" spans="12:38" x14ac:dyDescent="0.2">
      <c r="L646" s="2"/>
      <c r="S646" s="2"/>
      <c r="T646" s="2"/>
      <c r="Z646" s="2"/>
      <c r="AG646" s="1"/>
      <c r="AH646" s="1"/>
      <c r="AI646" s="1"/>
      <c r="AJ646" s="1"/>
      <c r="AK646"/>
      <c r="AL646"/>
    </row>
    <row r="647" spans="12:38" x14ac:dyDescent="0.2">
      <c r="L647" s="2"/>
      <c r="S647" s="2"/>
      <c r="T647" s="2"/>
      <c r="Z647" s="2"/>
      <c r="AG647" s="1"/>
      <c r="AH647" s="1"/>
      <c r="AI647" s="1"/>
      <c r="AJ647" s="1"/>
      <c r="AK647"/>
      <c r="AL647"/>
    </row>
    <row r="648" spans="12:38" x14ac:dyDescent="0.2">
      <c r="L648" s="2"/>
      <c r="S648" s="2"/>
      <c r="T648" s="2"/>
      <c r="Z648" s="2"/>
      <c r="AG648" s="1"/>
      <c r="AH648" s="1"/>
      <c r="AI648" s="1"/>
      <c r="AJ648" s="1"/>
      <c r="AK648"/>
      <c r="AL648"/>
    </row>
    <row r="649" spans="12:38" x14ac:dyDescent="0.2">
      <c r="L649" s="2"/>
      <c r="S649" s="2"/>
      <c r="T649" s="2"/>
      <c r="Z649" s="2"/>
      <c r="AG649" s="1"/>
      <c r="AH649" s="1"/>
      <c r="AI649" s="1"/>
      <c r="AJ649" s="1"/>
      <c r="AK649"/>
      <c r="AL649"/>
    </row>
    <row r="650" spans="12:38" x14ac:dyDescent="0.2">
      <c r="L650" s="2"/>
      <c r="S650" s="2"/>
      <c r="T650" s="2"/>
      <c r="Z650" s="2"/>
      <c r="AG650" s="1"/>
      <c r="AH650" s="1"/>
      <c r="AI650" s="1"/>
      <c r="AJ650" s="1"/>
      <c r="AK650"/>
      <c r="AL650"/>
    </row>
    <row r="651" spans="12:38" x14ac:dyDescent="0.2">
      <c r="L651" s="2"/>
      <c r="S651" s="2"/>
      <c r="T651" s="2"/>
      <c r="Z651" s="2"/>
      <c r="AG651" s="1"/>
      <c r="AH651" s="1"/>
      <c r="AI651" s="1"/>
      <c r="AJ651" s="1"/>
      <c r="AK651"/>
      <c r="AL651"/>
    </row>
    <row r="652" spans="12:38" x14ac:dyDescent="0.2">
      <c r="L652" s="2"/>
      <c r="S652" s="2"/>
      <c r="T652" s="2"/>
      <c r="Z652" s="2"/>
      <c r="AG652" s="1"/>
      <c r="AH652" s="1"/>
      <c r="AI652" s="1"/>
      <c r="AJ652" s="1"/>
      <c r="AK652"/>
      <c r="AL652"/>
    </row>
    <row r="653" spans="12:38" x14ac:dyDescent="0.2">
      <c r="L653" s="2"/>
      <c r="S653" s="2"/>
      <c r="T653" s="2"/>
      <c r="Z653" s="2"/>
      <c r="AG653" s="1"/>
      <c r="AH653" s="1"/>
      <c r="AI653" s="1"/>
      <c r="AJ653" s="1"/>
      <c r="AK653"/>
      <c r="AL653"/>
    </row>
    <row r="654" spans="12:38" x14ac:dyDescent="0.2">
      <c r="L654" s="2"/>
      <c r="S654" s="2"/>
      <c r="T654" s="2"/>
      <c r="Z654" s="2"/>
      <c r="AG654" s="1"/>
      <c r="AH654" s="1"/>
      <c r="AI654" s="1"/>
      <c r="AJ654" s="1"/>
      <c r="AK654"/>
      <c r="AL654"/>
    </row>
    <row r="655" spans="12:38" x14ac:dyDescent="0.2">
      <c r="L655" s="2"/>
      <c r="S655" s="2"/>
      <c r="T655" s="2"/>
      <c r="Z655" s="2"/>
      <c r="AG655" s="1"/>
      <c r="AH655" s="1"/>
      <c r="AI655" s="1"/>
      <c r="AJ655" s="1"/>
      <c r="AK655"/>
      <c r="AL655"/>
    </row>
    <row r="656" spans="12:38" x14ac:dyDescent="0.2">
      <c r="L656" s="2"/>
      <c r="S656" s="2"/>
      <c r="T656" s="2"/>
      <c r="Z656" s="2"/>
      <c r="AG656" s="1"/>
      <c r="AH656" s="1"/>
      <c r="AI656" s="1"/>
      <c r="AJ656" s="1"/>
      <c r="AK656"/>
      <c r="AL656"/>
    </row>
    <row r="657" spans="12:38" x14ac:dyDescent="0.2">
      <c r="L657" s="2"/>
      <c r="S657" s="2"/>
      <c r="T657" s="2"/>
      <c r="Z657" s="2"/>
      <c r="AG657" s="1"/>
      <c r="AH657" s="1"/>
      <c r="AI657" s="1"/>
      <c r="AJ657" s="1"/>
      <c r="AK657"/>
      <c r="AL657"/>
    </row>
    <row r="658" spans="12:38" x14ac:dyDescent="0.2">
      <c r="L658" s="2"/>
      <c r="S658" s="2"/>
      <c r="T658" s="2"/>
      <c r="Z658" s="2"/>
      <c r="AG658" s="1"/>
      <c r="AH658" s="1"/>
      <c r="AI658" s="1"/>
      <c r="AJ658" s="1"/>
      <c r="AK658"/>
      <c r="AL658"/>
    </row>
    <row r="659" spans="12:38" x14ac:dyDescent="0.2">
      <c r="L659" s="2"/>
      <c r="S659" s="2"/>
      <c r="T659" s="2"/>
      <c r="Z659" s="2"/>
      <c r="AG659" s="1"/>
      <c r="AH659" s="1"/>
      <c r="AI659" s="1"/>
      <c r="AJ659" s="1"/>
      <c r="AK659"/>
      <c r="AL659"/>
    </row>
    <row r="660" spans="12:38" x14ac:dyDescent="0.2">
      <c r="L660" s="2"/>
      <c r="S660" s="2"/>
      <c r="T660" s="2"/>
      <c r="Z660" s="2"/>
      <c r="AG660" s="1"/>
      <c r="AH660" s="1"/>
      <c r="AI660" s="1"/>
      <c r="AJ660" s="1"/>
      <c r="AK660"/>
      <c r="AL660"/>
    </row>
    <row r="661" spans="12:38" x14ac:dyDescent="0.2">
      <c r="L661" s="2"/>
      <c r="S661" s="2"/>
      <c r="T661" s="2"/>
      <c r="Z661" s="2"/>
      <c r="AG661" s="1"/>
      <c r="AH661" s="1"/>
      <c r="AI661" s="1"/>
      <c r="AJ661" s="1"/>
      <c r="AK661"/>
      <c r="AL661"/>
    </row>
    <row r="662" spans="12:38" x14ac:dyDescent="0.2">
      <c r="L662" s="2"/>
      <c r="S662" s="2"/>
      <c r="T662" s="2"/>
      <c r="Z662" s="2"/>
      <c r="AG662" s="1"/>
      <c r="AH662" s="1"/>
      <c r="AI662" s="1"/>
      <c r="AJ662" s="1"/>
      <c r="AK662"/>
      <c r="AL662"/>
    </row>
    <row r="663" spans="12:38" x14ac:dyDescent="0.2">
      <c r="L663" s="2"/>
      <c r="S663" s="2"/>
      <c r="T663" s="2"/>
      <c r="Z663" s="2"/>
      <c r="AG663" s="1"/>
      <c r="AH663" s="1"/>
      <c r="AI663" s="1"/>
      <c r="AJ663" s="1"/>
      <c r="AK663"/>
      <c r="AL663"/>
    </row>
    <row r="664" spans="12:38" x14ac:dyDescent="0.2">
      <c r="L664" s="2"/>
      <c r="S664" s="2"/>
      <c r="T664" s="2"/>
      <c r="Z664" s="2"/>
      <c r="AG664" s="1"/>
      <c r="AH664" s="1"/>
      <c r="AI664" s="1"/>
      <c r="AJ664" s="1"/>
      <c r="AK664"/>
      <c r="AL664"/>
    </row>
    <row r="665" spans="12:38" x14ac:dyDescent="0.2">
      <c r="L665" s="2"/>
      <c r="S665" s="2"/>
      <c r="T665" s="2"/>
      <c r="Z665" s="2"/>
      <c r="AG665" s="1"/>
      <c r="AH665" s="1"/>
      <c r="AI665" s="1"/>
      <c r="AJ665" s="1"/>
      <c r="AK665"/>
      <c r="AL665"/>
    </row>
    <row r="666" spans="12:38" x14ac:dyDescent="0.2">
      <c r="L666" s="2"/>
      <c r="S666" s="2"/>
      <c r="T666" s="2"/>
      <c r="Z666" s="2"/>
      <c r="AG666" s="1"/>
      <c r="AH666" s="1"/>
      <c r="AI666" s="1"/>
      <c r="AJ666" s="1"/>
      <c r="AK666"/>
      <c r="AL666"/>
    </row>
    <row r="667" spans="12:38" x14ac:dyDescent="0.2">
      <c r="L667" s="2"/>
      <c r="S667" s="2"/>
      <c r="T667" s="2"/>
      <c r="Z667" s="2"/>
      <c r="AG667" s="1"/>
      <c r="AH667" s="1"/>
      <c r="AI667" s="1"/>
      <c r="AJ667" s="1"/>
      <c r="AK667"/>
      <c r="AL667"/>
    </row>
    <row r="668" spans="12:38" x14ac:dyDescent="0.2">
      <c r="L668" s="2"/>
      <c r="S668" s="2"/>
      <c r="T668" s="2"/>
      <c r="Z668" s="2"/>
      <c r="AG668" s="1"/>
      <c r="AH668" s="1"/>
      <c r="AI668" s="1"/>
      <c r="AJ668" s="1"/>
      <c r="AK668"/>
      <c r="AL668"/>
    </row>
    <row r="669" spans="12:38" x14ac:dyDescent="0.2">
      <c r="L669" s="2"/>
      <c r="S669" s="2"/>
      <c r="T669" s="2"/>
      <c r="Z669" s="2"/>
      <c r="AG669" s="1"/>
      <c r="AH669" s="1"/>
      <c r="AI669" s="1"/>
      <c r="AJ669" s="1"/>
      <c r="AK669"/>
      <c r="AL669"/>
    </row>
    <row r="670" spans="12:38" x14ac:dyDescent="0.2">
      <c r="L670" s="2"/>
      <c r="S670" s="2"/>
      <c r="T670" s="2"/>
      <c r="Z670" s="2"/>
      <c r="AG670" s="1"/>
      <c r="AH670" s="1"/>
      <c r="AI670" s="1"/>
      <c r="AJ670" s="1"/>
      <c r="AK670"/>
      <c r="AL670"/>
    </row>
    <row r="671" spans="12:38" x14ac:dyDescent="0.2">
      <c r="L671" s="2"/>
      <c r="S671" s="2"/>
      <c r="T671" s="2"/>
      <c r="Z671" s="2"/>
      <c r="AG671" s="1"/>
      <c r="AH671" s="1"/>
      <c r="AI671" s="1"/>
      <c r="AJ671" s="1"/>
      <c r="AK671"/>
      <c r="AL671"/>
    </row>
    <row r="672" spans="12:38" x14ac:dyDescent="0.2">
      <c r="L672" s="2"/>
      <c r="S672" s="2"/>
      <c r="T672" s="2"/>
      <c r="Z672" s="2"/>
      <c r="AG672" s="1"/>
      <c r="AH672" s="1"/>
      <c r="AI672" s="1"/>
      <c r="AJ672" s="1"/>
      <c r="AK672"/>
      <c r="AL672"/>
    </row>
    <row r="673" spans="12:38" x14ac:dyDescent="0.2">
      <c r="L673" s="2"/>
      <c r="S673" s="2"/>
      <c r="T673" s="2"/>
      <c r="Z673" s="2"/>
      <c r="AG673" s="1"/>
      <c r="AH673" s="1"/>
      <c r="AI673" s="1"/>
      <c r="AJ673" s="1"/>
      <c r="AK673"/>
      <c r="AL673"/>
    </row>
    <row r="674" spans="12:38" x14ac:dyDescent="0.2">
      <c r="L674" s="2"/>
      <c r="S674" s="2"/>
      <c r="T674" s="2"/>
      <c r="Z674" s="2"/>
      <c r="AG674" s="1"/>
      <c r="AH674" s="1"/>
      <c r="AI674" s="1"/>
      <c r="AJ674" s="1"/>
      <c r="AK674"/>
      <c r="AL674"/>
    </row>
    <row r="675" spans="12:38" x14ac:dyDescent="0.2">
      <c r="L675" s="2"/>
      <c r="S675" s="2"/>
      <c r="T675" s="2"/>
      <c r="Z675" s="2"/>
      <c r="AG675" s="1"/>
      <c r="AH675" s="1"/>
      <c r="AI675" s="1"/>
      <c r="AJ675" s="1"/>
      <c r="AK675"/>
      <c r="AL675"/>
    </row>
    <row r="676" spans="12:38" x14ac:dyDescent="0.2">
      <c r="L676" s="2"/>
      <c r="S676" s="2"/>
      <c r="T676" s="2"/>
      <c r="Z676" s="2"/>
      <c r="AG676" s="1"/>
      <c r="AH676" s="1"/>
      <c r="AI676" s="1"/>
      <c r="AJ676" s="1"/>
      <c r="AK676"/>
      <c r="AL676"/>
    </row>
    <row r="677" spans="12:38" x14ac:dyDescent="0.2">
      <c r="L677" s="2"/>
      <c r="S677" s="2"/>
      <c r="T677" s="2"/>
      <c r="Z677" s="2"/>
      <c r="AG677" s="1"/>
      <c r="AH677" s="1"/>
      <c r="AI677" s="1"/>
      <c r="AJ677" s="1"/>
      <c r="AK677"/>
      <c r="AL677"/>
    </row>
    <row r="678" spans="12:38" x14ac:dyDescent="0.2">
      <c r="L678" s="2"/>
      <c r="S678" s="2"/>
      <c r="T678" s="2"/>
      <c r="Z678" s="2"/>
      <c r="AG678" s="1"/>
      <c r="AH678" s="1"/>
      <c r="AI678" s="1"/>
      <c r="AJ678" s="1"/>
      <c r="AK678"/>
      <c r="AL678"/>
    </row>
    <row r="679" spans="12:38" x14ac:dyDescent="0.2">
      <c r="L679" s="2"/>
      <c r="S679" s="2"/>
      <c r="T679" s="2"/>
      <c r="Z679" s="2"/>
      <c r="AG679" s="1"/>
      <c r="AH679" s="1"/>
      <c r="AI679" s="1"/>
      <c r="AJ679" s="1"/>
      <c r="AK679"/>
      <c r="AL679"/>
    </row>
    <row r="680" spans="12:38" x14ac:dyDescent="0.2">
      <c r="L680" s="2"/>
      <c r="S680" s="2"/>
      <c r="T680" s="2"/>
      <c r="Z680" s="2"/>
      <c r="AG680" s="1"/>
      <c r="AH680" s="1"/>
      <c r="AI680" s="1"/>
      <c r="AJ680" s="1"/>
      <c r="AK680"/>
      <c r="AL680"/>
    </row>
    <row r="681" spans="12:38" x14ac:dyDescent="0.2">
      <c r="L681" s="2"/>
      <c r="S681" s="2"/>
      <c r="T681" s="2"/>
      <c r="Z681" s="2"/>
      <c r="AG681" s="1"/>
      <c r="AH681" s="1"/>
      <c r="AI681" s="1"/>
      <c r="AJ681" s="1"/>
      <c r="AK681"/>
      <c r="AL681"/>
    </row>
    <row r="682" spans="12:38" x14ac:dyDescent="0.2">
      <c r="L682" s="2"/>
      <c r="S682" s="2"/>
      <c r="T682" s="2"/>
      <c r="Z682" s="2"/>
      <c r="AG682" s="1"/>
      <c r="AH682" s="1"/>
      <c r="AI682" s="1"/>
      <c r="AJ682" s="1"/>
      <c r="AK682"/>
      <c r="AL682"/>
    </row>
    <row r="683" spans="12:38" x14ac:dyDescent="0.2">
      <c r="L683" s="2"/>
      <c r="S683" s="2"/>
      <c r="T683" s="2"/>
      <c r="Z683" s="2"/>
      <c r="AG683" s="1"/>
      <c r="AH683" s="1"/>
      <c r="AI683" s="1"/>
      <c r="AJ683" s="1"/>
      <c r="AK683"/>
      <c r="AL683"/>
    </row>
    <row r="684" spans="12:38" x14ac:dyDescent="0.2">
      <c r="L684" s="2"/>
      <c r="S684" s="2"/>
      <c r="T684" s="2"/>
      <c r="Z684" s="2"/>
      <c r="AG684" s="1"/>
      <c r="AH684" s="1"/>
      <c r="AI684" s="1"/>
      <c r="AJ684" s="1"/>
      <c r="AK684"/>
      <c r="AL684"/>
    </row>
    <row r="685" spans="12:38" x14ac:dyDescent="0.2">
      <c r="L685" s="2"/>
      <c r="S685" s="2"/>
      <c r="T685" s="2"/>
      <c r="Z685" s="2"/>
      <c r="AG685" s="1"/>
      <c r="AH685" s="1"/>
      <c r="AI685" s="1"/>
      <c r="AJ685" s="1"/>
      <c r="AK685"/>
      <c r="AL685"/>
    </row>
    <row r="686" spans="12:38" x14ac:dyDescent="0.2">
      <c r="L686" s="2"/>
      <c r="S686" s="2"/>
      <c r="T686" s="2"/>
      <c r="Z686" s="2"/>
      <c r="AG686" s="1"/>
      <c r="AH686" s="1"/>
      <c r="AI686" s="1"/>
      <c r="AJ686" s="1"/>
      <c r="AK686"/>
      <c r="AL686"/>
    </row>
    <row r="687" spans="12:38" x14ac:dyDescent="0.2">
      <c r="L687" s="2"/>
      <c r="S687" s="2"/>
      <c r="T687" s="2"/>
      <c r="Z687" s="2"/>
      <c r="AG687" s="1"/>
      <c r="AH687" s="1"/>
      <c r="AI687" s="1"/>
      <c r="AJ687" s="1"/>
      <c r="AK687"/>
      <c r="AL687"/>
    </row>
    <row r="688" spans="12:38" x14ac:dyDescent="0.2">
      <c r="L688" s="2"/>
      <c r="S688" s="2"/>
      <c r="T688" s="2"/>
      <c r="Z688" s="2"/>
      <c r="AG688" s="1"/>
      <c r="AH688" s="1"/>
      <c r="AI688" s="1"/>
      <c r="AJ688" s="1"/>
      <c r="AK688"/>
      <c r="AL688"/>
    </row>
    <row r="689" spans="12:38" x14ac:dyDescent="0.2">
      <c r="L689" s="2"/>
      <c r="S689" s="2"/>
      <c r="T689" s="2"/>
      <c r="Z689" s="2"/>
      <c r="AG689" s="1"/>
      <c r="AH689" s="1"/>
      <c r="AI689" s="1"/>
      <c r="AJ689" s="1"/>
      <c r="AK689"/>
      <c r="AL689"/>
    </row>
    <row r="690" spans="12:38" x14ac:dyDescent="0.2">
      <c r="L690" s="2"/>
      <c r="S690" s="2"/>
      <c r="T690" s="2"/>
      <c r="Z690" s="2"/>
      <c r="AG690" s="1"/>
      <c r="AH690" s="1"/>
      <c r="AI690" s="1"/>
      <c r="AJ690" s="1"/>
      <c r="AK690"/>
      <c r="AL690"/>
    </row>
    <row r="691" spans="12:38" x14ac:dyDescent="0.2">
      <c r="L691" s="2"/>
      <c r="S691" s="2"/>
      <c r="T691" s="2"/>
      <c r="Z691" s="2"/>
      <c r="AG691" s="1"/>
      <c r="AH691" s="1"/>
      <c r="AI691" s="1"/>
      <c r="AJ691" s="1"/>
      <c r="AK691"/>
      <c r="AL691"/>
    </row>
    <row r="692" spans="12:38" x14ac:dyDescent="0.2">
      <c r="L692" s="2"/>
      <c r="S692" s="2"/>
      <c r="T692" s="2"/>
      <c r="Z692" s="2"/>
      <c r="AG692" s="1"/>
      <c r="AH692" s="1"/>
      <c r="AI692" s="1"/>
      <c r="AJ692" s="1"/>
      <c r="AK692"/>
      <c r="AL692"/>
    </row>
    <row r="693" spans="12:38" x14ac:dyDescent="0.2">
      <c r="L693" s="2"/>
      <c r="S693" s="2"/>
      <c r="T693" s="2"/>
      <c r="Z693" s="2"/>
      <c r="AG693" s="1"/>
      <c r="AH693" s="1"/>
      <c r="AI693" s="1"/>
      <c r="AJ693" s="1"/>
      <c r="AK693"/>
      <c r="AL693"/>
    </row>
    <row r="694" spans="12:38" x14ac:dyDescent="0.2">
      <c r="L694" s="2"/>
      <c r="S694" s="2"/>
      <c r="T694" s="2"/>
      <c r="Z694" s="2"/>
      <c r="AG694" s="1"/>
      <c r="AH694" s="1"/>
      <c r="AI694" s="1"/>
      <c r="AJ694" s="1"/>
      <c r="AK694"/>
      <c r="AL694"/>
    </row>
    <row r="695" spans="12:38" x14ac:dyDescent="0.2">
      <c r="L695" s="2"/>
      <c r="S695" s="2"/>
      <c r="T695" s="2"/>
      <c r="Z695" s="2"/>
      <c r="AG695" s="1"/>
      <c r="AH695" s="1"/>
      <c r="AI695" s="1"/>
      <c r="AJ695" s="1"/>
      <c r="AK695"/>
      <c r="AL695"/>
    </row>
    <row r="696" spans="12:38" x14ac:dyDescent="0.2">
      <c r="L696" s="2"/>
      <c r="S696" s="2"/>
      <c r="T696" s="2"/>
      <c r="Z696" s="2"/>
      <c r="AG696" s="1"/>
      <c r="AH696" s="1"/>
      <c r="AI696" s="1"/>
      <c r="AJ696" s="1"/>
      <c r="AK696"/>
      <c r="AL696"/>
    </row>
    <row r="697" spans="12:38" x14ac:dyDescent="0.2">
      <c r="L697" s="2"/>
      <c r="S697" s="2"/>
      <c r="T697" s="2"/>
      <c r="Z697" s="2"/>
      <c r="AG697" s="1"/>
      <c r="AH697" s="1"/>
      <c r="AI697" s="1"/>
      <c r="AJ697" s="1"/>
      <c r="AK697"/>
      <c r="AL697"/>
    </row>
    <row r="698" spans="12:38" x14ac:dyDescent="0.2">
      <c r="L698" s="2"/>
      <c r="S698" s="2"/>
      <c r="T698" s="2"/>
      <c r="Z698" s="2"/>
      <c r="AG698" s="1"/>
      <c r="AH698" s="1"/>
      <c r="AI698" s="1"/>
      <c r="AJ698" s="1"/>
      <c r="AK698"/>
      <c r="AL698"/>
    </row>
    <row r="699" spans="12:38" x14ac:dyDescent="0.2">
      <c r="L699" s="2"/>
      <c r="S699" s="2"/>
      <c r="T699" s="2"/>
      <c r="Z699" s="2"/>
      <c r="AG699" s="1"/>
      <c r="AH699" s="1"/>
      <c r="AI699" s="1"/>
      <c r="AJ699" s="1"/>
      <c r="AK699"/>
      <c r="AL699"/>
    </row>
    <row r="700" spans="12:38" x14ac:dyDescent="0.2">
      <c r="L700" s="2"/>
      <c r="S700" s="2"/>
      <c r="T700" s="2"/>
      <c r="Z700" s="2"/>
      <c r="AG700" s="1"/>
      <c r="AH700" s="1"/>
      <c r="AI700" s="1"/>
      <c r="AJ700" s="1"/>
      <c r="AK700"/>
      <c r="AL700"/>
    </row>
    <row r="701" spans="12:38" x14ac:dyDescent="0.2">
      <c r="L701" s="2"/>
      <c r="S701" s="2"/>
      <c r="T701" s="2"/>
      <c r="Z701" s="2"/>
      <c r="AG701" s="1"/>
      <c r="AH701" s="1"/>
      <c r="AI701" s="1"/>
      <c r="AJ701" s="1"/>
      <c r="AK701"/>
      <c r="AL701"/>
    </row>
    <row r="702" spans="12:38" x14ac:dyDescent="0.2">
      <c r="L702" s="2"/>
      <c r="S702" s="2"/>
      <c r="T702" s="2"/>
      <c r="Z702" s="2"/>
      <c r="AG702" s="1"/>
      <c r="AH702" s="1"/>
      <c r="AI702" s="1"/>
      <c r="AJ702" s="1"/>
      <c r="AK702"/>
      <c r="AL702"/>
    </row>
    <row r="703" spans="12:38" x14ac:dyDescent="0.2">
      <c r="L703" s="2"/>
      <c r="S703" s="2"/>
      <c r="T703" s="2"/>
      <c r="Z703" s="2"/>
      <c r="AG703" s="1"/>
      <c r="AH703" s="1"/>
      <c r="AI703" s="1"/>
      <c r="AJ703" s="1"/>
      <c r="AK703"/>
      <c r="AL703"/>
    </row>
    <row r="704" spans="12:38" x14ac:dyDescent="0.2">
      <c r="L704" s="2"/>
      <c r="S704" s="2"/>
      <c r="T704" s="2"/>
      <c r="Z704" s="2"/>
      <c r="AG704" s="1"/>
      <c r="AH704" s="1"/>
      <c r="AI704" s="1"/>
      <c r="AJ704" s="1"/>
      <c r="AK704"/>
      <c r="AL704"/>
    </row>
    <row r="705" spans="12:38" x14ac:dyDescent="0.2">
      <c r="L705" s="2"/>
      <c r="S705" s="2"/>
      <c r="T705" s="2"/>
      <c r="Z705" s="2"/>
      <c r="AG705" s="1"/>
      <c r="AH705" s="1"/>
      <c r="AI705" s="1"/>
      <c r="AJ705" s="1"/>
      <c r="AK705"/>
      <c r="AL705"/>
    </row>
    <row r="706" spans="12:38" x14ac:dyDescent="0.2">
      <c r="L706" s="2"/>
      <c r="S706" s="2"/>
      <c r="T706" s="2"/>
      <c r="Z706" s="2"/>
      <c r="AG706" s="1"/>
      <c r="AH706" s="1"/>
      <c r="AI706" s="1"/>
      <c r="AJ706" s="1"/>
      <c r="AK706"/>
      <c r="AL706"/>
    </row>
    <row r="707" spans="12:38" x14ac:dyDescent="0.2">
      <c r="L707" s="2"/>
      <c r="S707" s="2"/>
      <c r="T707" s="2"/>
      <c r="Z707" s="2"/>
      <c r="AG707" s="1"/>
      <c r="AH707" s="1"/>
      <c r="AI707" s="1"/>
      <c r="AJ707" s="1"/>
      <c r="AK707"/>
      <c r="AL707"/>
    </row>
    <row r="708" spans="12:38" x14ac:dyDescent="0.2">
      <c r="L708" s="2"/>
      <c r="S708" s="2"/>
      <c r="T708" s="2"/>
      <c r="Z708" s="2"/>
      <c r="AG708" s="1"/>
      <c r="AH708" s="1"/>
      <c r="AI708" s="1"/>
      <c r="AJ708" s="1"/>
      <c r="AK708"/>
      <c r="AL708"/>
    </row>
    <row r="709" spans="12:38" x14ac:dyDescent="0.2">
      <c r="L709" s="2"/>
      <c r="S709" s="2"/>
      <c r="T709" s="2"/>
      <c r="Z709" s="2"/>
      <c r="AG709" s="1"/>
      <c r="AH709" s="1"/>
      <c r="AI709" s="1"/>
      <c r="AJ709" s="1"/>
      <c r="AK709"/>
      <c r="AL709"/>
    </row>
    <row r="710" spans="12:38" x14ac:dyDescent="0.2">
      <c r="L710" s="2"/>
      <c r="S710" s="2"/>
      <c r="T710" s="2"/>
      <c r="Z710" s="2"/>
      <c r="AG710" s="1"/>
      <c r="AH710" s="1"/>
      <c r="AI710" s="1"/>
      <c r="AJ710" s="1"/>
      <c r="AK710"/>
      <c r="AL710"/>
    </row>
    <row r="711" spans="12:38" x14ac:dyDescent="0.2">
      <c r="L711" s="2"/>
      <c r="S711" s="2"/>
      <c r="T711" s="2"/>
      <c r="Z711" s="2"/>
      <c r="AG711" s="1"/>
      <c r="AH711" s="1"/>
      <c r="AI711" s="1"/>
      <c r="AJ711" s="1"/>
      <c r="AK711"/>
      <c r="AL711"/>
    </row>
    <row r="712" spans="12:38" x14ac:dyDescent="0.2">
      <c r="L712" s="2"/>
      <c r="S712" s="2"/>
      <c r="T712" s="2"/>
      <c r="Z712" s="2"/>
      <c r="AG712" s="1"/>
      <c r="AH712" s="1"/>
      <c r="AI712" s="1"/>
      <c r="AJ712" s="1"/>
      <c r="AK712"/>
      <c r="AL712"/>
    </row>
    <row r="713" spans="12:38" x14ac:dyDescent="0.2">
      <c r="L713" s="2"/>
      <c r="S713" s="2"/>
      <c r="T713" s="2"/>
      <c r="Z713" s="2"/>
      <c r="AG713" s="1"/>
      <c r="AH713" s="1"/>
      <c r="AI713" s="1"/>
      <c r="AJ713" s="1"/>
      <c r="AK713"/>
      <c r="AL713"/>
    </row>
    <row r="714" spans="12:38" x14ac:dyDescent="0.2">
      <c r="L714" s="2"/>
      <c r="S714" s="2"/>
      <c r="T714" s="2"/>
      <c r="Z714" s="2"/>
      <c r="AG714" s="1"/>
      <c r="AH714" s="1"/>
      <c r="AI714" s="1"/>
      <c r="AJ714" s="1"/>
      <c r="AK714"/>
      <c r="AL714"/>
    </row>
    <row r="715" spans="12:38" x14ac:dyDescent="0.2">
      <c r="L715" s="2"/>
      <c r="S715" s="2"/>
      <c r="T715" s="2"/>
      <c r="Z715" s="2"/>
      <c r="AG715" s="1"/>
      <c r="AH715" s="1"/>
      <c r="AI715" s="1"/>
      <c r="AJ715" s="1"/>
      <c r="AK715"/>
      <c r="AL715"/>
    </row>
    <row r="716" spans="12:38" x14ac:dyDescent="0.2">
      <c r="L716" s="2"/>
      <c r="S716" s="2"/>
      <c r="T716" s="2"/>
      <c r="Z716" s="2"/>
      <c r="AG716" s="1"/>
      <c r="AH716" s="1"/>
      <c r="AI716" s="1"/>
      <c r="AJ716" s="1"/>
      <c r="AK716"/>
      <c r="AL716"/>
    </row>
    <row r="717" spans="12:38" x14ac:dyDescent="0.2">
      <c r="L717" s="2"/>
      <c r="S717" s="2"/>
      <c r="T717" s="2"/>
      <c r="Z717" s="2"/>
      <c r="AG717" s="1"/>
      <c r="AH717" s="1"/>
      <c r="AI717" s="1"/>
      <c r="AJ717" s="1"/>
      <c r="AK717"/>
      <c r="AL717"/>
    </row>
    <row r="718" spans="12:38" x14ac:dyDescent="0.2">
      <c r="L718" s="2"/>
      <c r="S718" s="2"/>
      <c r="T718" s="2"/>
      <c r="Z718" s="2"/>
      <c r="AG718" s="1"/>
      <c r="AH718" s="1"/>
      <c r="AI718" s="1"/>
      <c r="AJ718" s="1"/>
      <c r="AK718"/>
      <c r="AL718"/>
    </row>
    <row r="719" spans="12:38" x14ac:dyDescent="0.2">
      <c r="L719" s="2"/>
      <c r="S719" s="2"/>
      <c r="T719" s="2"/>
      <c r="Z719" s="2"/>
      <c r="AG719" s="1"/>
      <c r="AH719" s="1"/>
      <c r="AI719" s="1"/>
      <c r="AJ719" s="1"/>
      <c r="AK719"/>
      <c r="AL719"/>
    </row>
    <row r="720" spans="12:38" x14ac:dyDescent="0.2">
      <c r="L720" s="2"/>
      <c r="S720" s="2"/>
      <c r="T720" s="2"/>
      <c r="Z720" s="2"/>
      <c r="AG720" s="1"/>
      <c r="AH720" s="1"/>
      <c r="AI720" s="1"/>
      <c r="AJ720" s="1"/>
      <c r="AK720"/>
      <c r="AL720"/>
    </row>
    <row r="721" spans="12:38" x14ac:dyDescent="0.2">
      <c r="L721" s="2"/>
      <c r="S721" s="2"/>
      <c r="T721" s="2"/>
      <c r="Z721" s="2"/>
      <c r="AG721" s="1"/>
      <c r="AH721" s="1"/>
      <c r="AI721" s="1"/>
      <c r="AJ721" s="1"/>
      <c r="AK721"/>
      <c r="AL721"/>
    </row>
    <row r="722" spans="12:38" x14ac:dyDescent="0.2">
      <c r="L722" s="2"/>
      <c r="S722" s="2"/>
      <c r="T722" s="2"/>
      <c r="Z722" s="2"/>
      <c r="AG722" s="1"/>
      <c r="AH722" s="1"/>
      <c r="AI722" s="1"/>
      <c r="AJ722" s="1"/>
      <c r="AK722"/>
      <c r="AL722"/>
    </row>
    <row r="723" spans="12:38" x14ac:dyDescent="0.2">
      <c r="L723" s="2"/>
      <c r="S723" s="2"/>
      <c r="T723" s="2"/>
      <c r="Z723" s="2"/>
      <c r="AG723" s="1"/>
      <c r="AH723" s="1"/>
      <c r="AI723" s="1"/>
      <c r="AJ723" s="1"/>
      <c r="AK723"/>
      <c r="AL723"/>
    </row>
    <row r="724" spans="12:38" x14ac:dyDescent="0.2">
      <c r="L724" s="2"/>
      <c r="S724" s="2"/>
      <c r="T724" s="2"/>
      <c r="Z724" s="2"/>
      <c r="AG724" s="1"/>
      <c r="AH724" s="1"/>
      <c r="AI724" s="1"/>
      <c r="AJ724" s="1"/>
      <c r="AK724"/>
      <c r="AL724"/>
    </row>
    <row r="725" spans="12:38" x14ac:dyDescent="0.2">
      <c r="L725" s="2"/>
      <c r="S725" s="2"/>
      <c r="T725" s="2"/>
      <c r="Z725" s="2"/>
      <c r="AG725" s="1"/>
      <c r="AH725" s="1"/>
      <c r="AI725" s="1"/>
      <c r="AJ725" s="1"/>
      <c r="AK725"/>
      <c r="AL725"/>
    </row>
    <row r="726" spans="12:38" x14ac:dyDescent="0.2">
      <c r="L726" s="2"/>
      <c r="S726" s="2"/>
      <c r="T726" s="2"/>
      <c r="Z726" s="2"/>
      <c r="AG726" s="1"/>
      <c r="AH726" s="1"/>
      <c r="AI726" s="1"/>
      <c r="AJ726" s="1"/>
      <c r="AK726"/>
      <c r="AL726"/>
    </row>
    <row r="727" spans="12:38" x14ac:dyDescent="0.2">
      <c r="L727" s="2"/>
      <c r="S727" s="2"/>
      <c r="T727" s="2"/>
      <c r="Z727" s="2"/>
      <c r="AG727" s="1"/>
      <c r="AH727" s="1"/>
      <c r="AI727" s="1"/>
      <c r="AJ727" s="1"/>
      <c r="AK727"/>
      <c r="AL727"/>
    </row>
    <row r="728" spans="12:38" x14ac:dyDescent="0.2">
      <c r="L728" s="2"/>
      <c r="S728" s="2"/>
      <c r="T728" s="2"/>
      <c r="Z728" s="2"/>
      <c r="AG728" s="1"/>
      <c r="AH728" s="1"/>
      <c r="AI728" s="1"/>
      <c r="AJ728" s="1"/>
      <c r="AK728"/>
      <c r="AL728"/>
    </row>
    <row r="729" spans="12:38" x14ac:dyDescent="0.2">
      <c r="L729" s="2"/>
      <c r="S729" s="2"/>
      <c r="T729" s="2"/>
      <c r="Z729" s="2"/>
      <c r="AG729" s="1"/>
      <c r="AH729" s="1"/>
      <c r="AI729" s="1"/>
      <c r="AJ729" s="1"/>
      <c r="AK729"/>
      <c r="AL729"/>
    </row>
    <row r="730" spans="12:38" x14ac:dyDescent="0.2">
      <c r="L730" s="2"/>
      <c r="S730" s="2"/>
      <c r="T730" s="2"/>
      <c r="Z730" s="2"/>
      <c r="AG730" s="1"/>
      <c r="AH730" s="1"/>
      <c r="AI730" s="1"/>
      <c r="AJ730" s="1"/>
      <c r="AK730"/>
      <c r="AL730"/>
    </row>
    <row r="731" spans="12:38" x14ac:dyDescent="0.2">
      <c r="L731" s="2"/>
      <c r="S731" s="2"/>
      <c r="T731" s="2"/>
      <c r="Z731" s="2"/>
      <c r="AG731" s="1"/>
      <c r="AH731" s="1"/>
      <c r="AI731" s="1"/>
      <c r="AJ731" s="1"/>
      <c r="AK731"/>
      <c r="AL731"/>
    </row>
    <row r="732" spans="12:38" x14ac:dyDescent="0.2">
      <c r="L732" s="2"/>
      <c r="S732" s="2"/>
      <c r="T732" s="2"/>
      <c r="Z732" s="2"/>
      <c r="AG732" s="1"/>
      <c r="AH732" s="1"/>
      <c r="AI732" s="1"/>
      <c r="AJ732" s="1"/>
      <c r="AK732"/>
      <c r="AL732"/>
    </row>
    <row r="733" spans="12:38" x14ac:dyDescent="0.2">
      <c r="L733" s="2"/>
      <c r="S733" s="2"/>
      <c r="T733" s="2"/>
      <c r="Z733" s="2"/>
      <c r="AG733" s="1"/>
      <c r="AH733" s="1"/>
      <c r="AI733" s="1"/>
      <c r="AJ733" s="1"/>
      <c r="AK733"/>
      <c r="AL733"/>
    </row>
    <row r="734" spans="12:38" x14ac:dyDescent="0.2">
      <c r="L734" s="2"/>
      <c r="S734" s="2"/>
      <c r="T734" s="2"/>
      <c r="Z734" s="2"/>
      <c r="AG734" s="1"/>
      <c r="AH734" s="1"/>
      <c r="AI734" s="1"/>
      <c r="AJ734" s="1"/>
      <c r="AK734"/>
      <c r="AL734"/>
    </row>
    <row r="735" spans="12:38" x14ac:dyDescent="0.2">
      <c r="L735" s="2"/>
      <c r="S735" s="2"/>
      <c r="T735" s="2"/>
      <c r="Z735" s="2"/>
      <c r="AG735" s="1"/>
      <c r="AH735" s="1"/>
      <c r="AI735" s="1"/>
      <c r="AJ735" s="1"/>
      <c r="AK735"/>
      <c r="AL735"/>
    </row>
    <row r="736" spans="12:38" x14ac:dyDescent="0.2">
      <c r="L736" s="2"/>
      <c r="S736" s="2"/>
      <c r="T736" s="2"/>
      <c r="Z736" s="2"/>
      <c r="AG736" s="1"/>
      <c r="AH736" s="1"/>
      <c r="AI736" s="1"/>
      <c r="AJ736" s="1"/>
      <c r="AK736"/>
      <c r="AL736"/>
    </row>
    <row r="737" spans="12:38" x14ac:dyDescent="0.2">
      <c r="L737" s="2"/>
      <c r="S737" s="2"/>
      <c r="T737" s="2"/>
      <c r="Z737" s="2"/>
      <c r="AG737" s="1"/>
      <c r="AH737" s="1"/>
      <c r="AI737" s="1"/>
      <c r="AJ737" s="1"/>
      <c r="AK737"/>
      <c r="AL737"/>
    </row>
    <row r="738" spans="12:38" x14ac:dyDescent="0.2">
      <c r="L738" s="2"/>
      <c r="S738" s="2"/>
      <c r="T738" s="2"/>
      <c r="Z738" s="2"/>
      <c r="AG738" s="1"/>
      <c r="AH738" s="1"/>
      <c r="AI738" s="1"/>
      <c r="AJ738" s="1"/>
      <c r="AK738"/>
      <c r="AL738"/>
    </row>
    <row r="739" spans="12:38" x14ac:dyDescent="0.2">
      <c r="L739" s="2"/>
      <c r="S739" s="2"/>
      <c r="T739" s="2"/>
      <c r="Z739" s="2"/>
      <c r="AG739" s="1"/>
      <c r="AH739" s="1"/>
      <c r="AI739" s="1"/>
      <c r="AJ739" s="1"/>
      <c r="AK739"/>
      <c r="AL739"/>
    </row>
    <row r="740" spans="12:38" x14ac:dyDescent="0.2">
      <c r="L740" s="2"/>
      <c r="S740" s="2"/>
      <c r="T740" s="2"/>
      <c r="Z740" s="2"/>
      <c r="AG740" s="1"/>
      <c r="AH740" s="1"/>
      <c r="AI740" s="1"/>
      <c r="AJ740" s="1"/>
      <c r="AK740"/>
      <c r="AL740"/>
    </row>
    <row r="741" spans="12:38" x14ac:dyDescent="0.2">
      <c r="L741" s="2"/>
      <c r="S741" s="2"/>
      <c r="T741" s="2"/>
      <c r="Z741" s="2"/>
      <c r="AG741" s="1"/>
      <c r="AH741" s="1"/>
      <c r="AI741" s="1"/>
      <c r="AJ741" s="1"/>
      <c r="AK741"/>
      <c r="AL741"/>
    </row>
    <row r="742" spans="12:38" x14ac:dyDescent="0.2">
      <c r="L742" s="2"/>
      <c r="S742" s="2"/>
      <c r="T742" s="2"/>
      <c r="Z742" s="2"/>
      <c r="AG742" s="1"/>
      <c r="AH742" s="1"/>
      <c r="AI742" s="1"/>
      <c r="AJ742" s="1"/>
      <c r="AK742"/>
      <c r="AL742"/>
    </row>
    <row r="743" spans="12:38" x14ac:dyDescent="0.2">
      <c r="L743" s="2"/>
      <c r="S743" s="2"/>
      <c r="T743" s="2"/>
      <c r="Z743" s="2"/>
      <c r="AG743" s="1"/>
      <c r="AH743" s="1"/>
      <c r="AI743" s="1"/>
      <c r="AJ743" s="1"/>
      <c r="AK743"/>
      <c r="AL743"/>
    </row>
    <row r="744" spans="12:38" x14ac:dyDescent="0.2">
      <c r="L744" s="2"/>
      <c r="S744" s="2"/>
      <c r="T744" s="2"/>
      <c r="Z744" s="2"/>
      <c r="AG744" s="1"/>
      <c r="AH744" s="1"/>
      <c r="AI744" s="1"/>
      <c r="AJ744" s="1"/>
      <c r="AK744"/>
      <c r="AL744"/>
    </row>
    <row r="745" spans="12:38" x14ac:dyDescent="0.2">
      <c r="L745" s="2"/>
      <c r="S745" s="2"/>
      <c r="T745" s="2"/>
      <c r="Z745" s="2"/>
      <c r="AG745" s="1"/>
      <c r="AH745" s="1"/>
      <c r="AI745" s="1"/>
      <c r="AJ745" s="1"/>
      <c r="AK745"/>
      <c r="AL745"/>
    </row>
    <row r="746" spans="12:38" x14ac:dyDescent="0.2">
      <c r="L746" s="2"/>
      <c r="S746" s="2"/>
      <c r="T746" s="2"/>
      <c r="Z746" s="2"/>
      <c r="AG746" s="1"/>
      <c r="AH746" s="1"/>
      <c r="AI746" s="1"/>
      <c r="AJ746" s="1"/>
      <c r="AK746"/>
      <c r="AL746"/>
    </row>
    <row r="747" spans="12:38" x14ac:dyDescent="0.2">
      <c r="L747" s="2"/>
      <c r="S747" s="2"/>
      <c r="T747" s="2"/>
      <c r="Z747" s="2"/>
      <c r="AG747" s="1"/>
      <c r="AH747" s="1"/>
      <c r="AI747" s="1"/>
      <c r="AJ747" s="1"/>
      <c r="AK747"/>
      <c r="AL747"/>
    </row>
    <row r="748" spans="12:38" x14ac:dyDescent="0.2">
      <c r="L748" s="2"/>
      <c r="S748" s="2"/>
      <c r="T748" s="2"/>
      <c r="Z748" s="2"/>
      <c r="AG748" s="1"/>
      <c r="AH748" s="1"/>
      <c r="AI748" s="1"/>
      <c r="AJ748" s="1"/>
      <c r="AK748"/>
      <c r="AL748"/>
    </row>
    <row r="749" spans="12:38" x14ac:dyDescent="0.2">
      <c r="L749" s="2"/>
      <c r="S749" s="2"/>
      <c r="T749" s="2"/>
      <c r="Z749" s="2"/>
      <c r="AG749" s="1"/>
      <c r="AH749" s="1"/>
      <c r="AI749" s="1"/>
      <c r="AJ749" s="1"/>
      <c r="AK749"/>
      <c r="AL749"/>
    </row>
    <row r="750" spans="12:38" x14ac:dyDescent="0.2">
      <c r="L750" s="2"/>
      <c r="S750" s="2"/>
      <c r="T750" s="2"/>
      <c r="Z750" s="2"/>
      <c r="AG750" s="1"/>
      <c r="AH750" s="1"/>
      <c r="AI750" s="1"/>
      <c r="AJ750" s="1"/>
      <c r="AK750"/>
      <c r="AL750"/>
    </row>
    <row r="751" spans="12:38" x14ac:dyDescent="0.2">
      <c r="L751" s="2"/>
      <c r="S751" s="2"/>
      <c r="T751" s="2"/>
      <c r="Z751" s="2"/>
      <c r="AG751" s="1"/>
      <c r="AH751" s="1"/>
      <c r="AI751" s="1"/>
      <c r="AJ751" s="1"/>
      <c r="AK751"/>
      <c r="AL751"/>
    </row>
    <row r="752" spans="12:38" x14ac:dyDescent="0.2">
      <c r="L752" s="2"/>
      <c r="S752" s="2"/>
      <c r="T752" s="2"/>
      <c r="Z752" s="2"/>
      <c r="AG752" s="1"/>
      <c r="AH752" s="1"/>
      <c r="AI752" s="1"/>
      <c r="AJ752" s="1"/>
      <c r="AK752"/>
      <c r="AL752"/>
    </row>
    <row r="753" spans="12:38" x14ac:dyDescent="0.2">
      <c r="L753" s="2"/>
      <c r="S753" s="2"/>
      <c r="T753" s="2"/>
      <c r="Z753" s="2"/>
      <c r="AG753" s="1"/>
      <c r="AH753" s="1"/>
      <c r="AI753" s="1"/>
      <c r="AJ753" s="1"/>
      <c r="AK753"/>
      <c r="AL753"/>
    </row>
    <row r="754" spans="12:38" x14ac:dyDescent="0.2">
      <c r="L754" s="2"/>
      <c r="S754" s="2"/>
      <c r="T754" s="2"/>
      <c r="Z754" s="2"/>
      <c r="AG754" s="1"/>
      <c r="AH754" s="1"/>
      <c r="AI754" s="1"/>
      <c r="AJ754" s="1"/>
      <c r="AK754"/>
      <c r="AL754"/>
    </row>
    <row r="755" spans="12:38" x14ac:dyDescent="0.2">
      <c r="L755" s="2"/>
      <c r="S755" s="2"/>
      <c r="T755" s="2"/>
      <c r="Z755" s="2"/>
      <c r="AG755" s="1"/>
      <c r="AH755" s="1"/>
      <c r="AI755" s="1"/>
      <c r="AJ755" s="1"/>
      <c r="AK755"/>
      <c r="AL755"/>
    </row>
    <row r="756" spans="12:38" x14ac:dyDescent="0.2">
      <c r="L756" s="2"/>
      <c r="S756" s="2"/>
      <c r="T756" s="2"/>
      <c r="Z756" s="2"/>
      <c r="AG756" s="1"/>
      <c r="AH756" s="1"/>
      <c r="AI756" s="1"/>
      <c r="AJ756" s="1"/>
      <c r="AK756"/>
      <c r="AL756"/>
    </row>
    <row r="757" spans="12:38" x14ac:dyDescent="0.2">
      <c r="L757" s="2"/>
      <c r="S757" s="2"/>
      <c r="T757" s="2"/>
      <c r="Z757" s="2"/>
      <c r="AG757" s="1"/>
      <c r="AH757" s="1"/>
      <c r="AI757" s="1"/>
      <c r="AJ757" s="1"/>
      <c r="AK757"/>
      <c r="AL757"/>
    </row>
    <row r="758" spans="12:38" x14ac:dyDescent="0.2">
      <c r="L758" s="2"/>
      <c r="S758" s="2"/>
      <c r="T758" s="2"/>
      <c r="Z758" s="2"/>
      <c r="AG758" s="1"/>
      <c r="AH758" s="1"/>
      <c r="AI758" s="1"/>
      <c r="AJ758" s="1"/>
      <c r="AK758"/>
      <c r="AL758"/>
    </row>
    <row r="759" spans="12:38" x14ac:dyDescent="0.2">
      <c r="L759" s="2"/>
      <c r="S759" s="2"/>
      <c r="T759" s="2"/>
      <c r="Z759" s="2"/>
      <c r="AG759" s="1"/>
      <c r="AH759" s="1"/>
      <c r="AI759" s="1"/>
      <c r="AJ759" s="1"/>
      <c r="AK759"/>
      <c r="AL759"/>
    </row>
    <row r="760" spans="12:38" x14ac:dyDescent="0.2">
      <c r="L760" s="2"/>
      <c r="S760" s="2"/>
      <c r="T760" s="2"/>
      <c r="Z760" s="2"/>
      <c r="AG760" s="1"/>
      <c r="AH760" s="1"/>
      <c r="AI760" s="1"/>
      <c r="AJ760" s="1"/>
      <c r="AK760"/>
      <c r="AL760"/>
    </row>
    <row r="761" spans="12:38" x14ac:dyDescent="0.2">
      <c r="L761" s="2"/>
      <c r="S761" s="2"/>
      <c r="T761" s="2"/>
      <c r="Z761" s="2"/>
      <c r="AG761" s="1"/>
      <c r="AH761" s="1"/>
      <c r="AI761" s="1"/>
      <c r="AJ761" s="1"/>
      <c r="AK761"/>
      <c r="AL761"/>
    </row>
    <row r="762" spans="12:38" x14ac:dyDescent="0.2">
      <c r="L762" s="2"/>
      <c r="S762" s="2"/>
      <c r="T762" s="2"/>
      <c r="Z762" s="2"/>
      <c r="AG762" s="1"/>
      <c r="AH762" s="1"/>
      <c r="AI762" s="1"/>
      <c r="AJ762" s="1"/>
      <c r="AK762"/>
      <c r="AL762"/>
    </row>
    <row r="763" spans="12:38" x14ac:dyDescent="0.2">
      <c r="L763" s="2"/>
      <c r="S763" s="2"/>
      <c r="T763" s="2"/>
      <c r="Z763" s="2"/>
      <c r="AG763" s="1"/>
      <c r="AH763" s="1"/>
      <c r="AI763" s="1"/>
      <c r="AJ763" s="1"/>
      <c r="AK763"/>
      <c r="AL763"/>
    </row>
    <row r="764" spans="12:38" x14ac:dyDescent="0.2">
      <c r="L764" s="2"/>
      <c r="S764" s="2"/>
      <c r="T764" s="2"/>
      <c r="Z764" s="2"/>
      <c r="AG764" s="1"/>
      <c r="AH764" s="1"/>
      <c r="AI764" s="1"/>
      <c r="AJ764" s="1"/>
      <c r="AK764"/>
      <c r="AL764"/>
    </row>
    <row r="765" spans="12:38" x14ac:dyDescent="0.2">
      <c r="L765" s="2"/>
      <c r="S765" s="2"/>
      <c r="T765" s="2"/>
      <c r="Z765" s="2"/>
      <c r="AG765" s="1"/>
      <c r="AH765" s="1"/>
      <c r="AI765" s="1"/>
      <c r="AJ765" s="1"/>
      <c r="AK765"/>
      <c r="AL765"/>
    </row>
    <row r="766" spans="12:38" x14ac:dyDescent="0.2">
      <c r="L766" s="2"/>
      <c r="S766" s="2"/>
      <c r="T766" s="2"/>
      <c r="Z766" s="2"/>
      <c r="AG766" s="1"/>
      <c r="AH766" s="1"/>
      <c r="AI766" s="1"/>
      <c r="AJ766" s="1"/>
      <c r="AK766"/>
      <c r="AL766"/>
    </row>
    <row r="767" spans="12:38" x14ac:dyDescent="0.2">
      <c r="L767" s="2"/>
      <c r="S767" s="2"/>
      <c r="T767" s="2"/>
      <c r="Z767" s="2"/>
      <c r="AG767" s="1"/>
      <c r="AH767" s="1"/>
      <c r="AI767" s="1"/>
      <c r="AJ767" s="1"/>
      <c r="AK767"/>
      <c r="AL767"/>
    </row>
    <row r="768" spans="12:38" x14ac:dyDescent="0.2">
      <c r="L768" s="2"/>
      <c r="S768" s="2"/>
      <c r="T768" s="2"/>
      <c r="Z768" s="2"/>
      <c r="AG768" s="1"/>
      <c r="AH768" s="1"/>
      <c r="AI768" s="1"/>
      <c r="AJ768" s="1"/>
      <c r="AK768"/>
      <c r="AL768"/>
    </row>
    <row r="769" spans="12:38" x14ac:dyDescent="0.2">
      <c r="L769" s="2"/>
      <c r="S769" s="2"/>
      <c r="T769" s="2"/>
      <c r="Z769" s="2"/>
      <c r="AG769" s="1"/>
      <c r="AH769" s="1"/>
      <c r="AI769" s="1"/>
      <c r="AJ769" s="1"/>
      <c r="AK769"/>
      <c r="AL769"/>
    </row>
    <row r="770" spans="12:38" x14ac:dyDescent="0.2">
      <c r="L770" s="2"/>
      <c r="S770" s="2"/>
      <c r="T770" s="2"/>
      <c r="Z770" s="2"/>
      <c r="AG770" s="1"/>
      <c r="AH770" s="1"/>
      <c r="AI770" s="1"/>
      <c r="AJ770" s="1"/>
      <c r="AK770"/>
      <c r="AL770"/>
    </row>
    <row r="771" spans="12:38" x14ac:dyDescent="0.2">
      <c r="L771" s="2"/>
      <c r="S771" s="2"/>
      <c r="T771" s="2"/>
      <c r="Z771" s="2"/>
      <c r="AG771" s="1"/>
      <c r="AH771" s="1"/>
      <c r="AI771" s="1"/>
      <c r="AJ771" s="1"/>
      <c r="AK771"/>
      <c r="AL771"/>
    </row>
    <row r="772" spans="12:38" x14ac:dyDescent="0.2">
      <c r="L772" s="2"/>
      <c r="S772" s="2"/>
      <c r="T772" s="2"/>
      <c r="Z772" s="2"/>
      <c r="AG772" s="1"/>
      <c r="AH772" s="1"/>
      <c r="AI772" s="1"/>
      <c r="AJ772" s="1"/>
      <c r="AK772"/>
      <c r="AL772"/>
    </row>
    <row r="773" spans="12:38" x14ac:dyDescent="0.2">
      <c r="L773" s="2"/>
      <c r="S773" s="2"/>
      <c r="T773" s="2"/>
      <c r="Z773" s="2"/>
      <c r="AG773" s="1"/>
      <c r="AH773" s="1"/>
      <c r="AI773" s="1"/>
      <c r="AJ773" s="1"/>
      <c r="AK773"/>
      <c r="AL773"/>
    </row>
  </sheetData>
  <mergeCells count="6">
    <mergeCell ref="S1:Y1"/>
    <mergeCell ref="Z1:AF1"/>
    <mergeCell ref="AG1:AJ1"/>
    <mergeCell ref="A1:D1"/>
    <mergeCell ref="E1:K1"/>
    <mergeCell ref="L1:R1"/>
  </mergeCells>
  <phoneticPr fontId="18" type="noConversion"/>
  <conditionalFormatting sqref="E2:K1048576 E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{EC8393A0-A623-834B-A29F-686CF044560A}</x14:id>
        </ext>
      </extLst>
    </cfRule>
  </conditionalFormatting>
  <conditionalFormatting sqref="AG1:AG773 AL774:AL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{710CE762-D66D-3D43-A36B-C95F63D3B816}</x14:id>
        </ext>
      </extLst>
    </cfRule>
  </conditionalFormatting>
  <conditionalFormatting sqref="AH3:AH5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{D8A44497-C472-3646-8923-2632B7F36745}</x14:id>
        </ext>
      </extLst>
    </cfRule>
  </conditionalFormatting>
  <conditionalFormatting sqref="AI3:AI5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{9071545D-8DEA-0347-AE7E-803BDC991355}</x14:id>
        </ext>
      </extLst>
    </cfRule>
  </conditionalFormatting>
  <conditionalFormatting sqref="AI2:AI56 AB774:AB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{90860819-4FE7-A844-BDEA-E9A9773398DE}</x14:id>
        </ext>
      </extLst>
    </cfRule>
  </conditionalFormatting>
  <conditionalFormatting sqref="AJ3:AJ5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{AEF2119F-9CDE-694C-9AF4-457CA4AA017C}</x14:id>
        </ext>
      </extLst>
    </cfRule>
  </conditionalFormatting>
  <conditionalFormatting sqref="AJ3:AJ5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{328A2BAE-589B-124D-A262-C9CE354094E5}</x14:id>
        </ext>
      </extLst>
    </cfRule>
  </conditionalFormatting>
  <conditionalFormatting sqref="AC774:AI1048576 Z1 Z2:AF5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{2C221334-9765-0941-9937-DC7D1E02C774}</x14:id>
        </ext>
      </extLst>
    </cfRule>
  </conditionalFormatting>
  <conditionalFormatting sqref="M774:R1048576 AH2 T774:T1048576 AK774:AK1048576 L2:R5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{F04DF5E6-A901-FB48-AA5F-A6CC0D821219}</x14:id>
        </ext>
      </extLst>
    </cfRule>
  </conditionalFormatting>
  <conditionalFormatting sqref="U774:Y1048576 AI2 AA774:AB1048576 AJ774:AJ1048576 AI4:AI773 S2:Y5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{3D126BCE-5045-2846-9182-16F9094D5CD9}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8393A0-A623-834B-A29F-686CF04456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E2:K1048576 E1</xm:sqref>
        </x14:conditionalFormatting>
        <x14:conditionalFormatting xmlns:xm="http://schemas.microsoft.com/office/excel/2006/main">
          <x14:cfRule type="dataBar" id="{710CE762-D66D-3D43-A36B-C95F63D3B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AG1:AG773 AL774:AL1048576</xm:sqref>
        </x14:conditionalFormatting>
        <x14:conditionalFormatting xmlns:xm="http://schemas.microsoft.com/office/excel/2006/main">
          <x14:cfRule type="dataBar" id="{D8A44497-C472-3646-8923-2632B7F3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AH3:AH56</xm:sqref>
        </x14:conditionalFormatting>
        <x14:conditionalFormatting xmlns:xm="http://schemas.microsoft.com/office/excel/2006/main">
          <x14:cfRule type="dataBar" id="{9071545D-8DEA-0347-AE7E-803BDC991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AI3:AI56</xm:sqref>
        </x14:conditionalFormatting>
        <x14:conditionalFormatting xmlns:xm="http://schemas.microsoft.com/office/excel/2006/main">
          <x14:cfRule type="dataBar" id="{90860819-4FE7-A844-BDEA-E9A977339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AI2:AI56 AB774:AB1048576</xm:sqref>
        </x14:conditionalFormatting>
        <x14:conditionalFormatting xmlns:xm="http://schemas.microsoft.com/office/excel/2006/main">
          <x14:cfRule type="dataBar" id="{AEF2119F-9CDE-694C-9AF4-457CA4AA0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AJ3:AJ56</xm:sqref>
        </x14:conditionalFormatting>
        <x14:conditionalFormatting xmlns:xm="http://schemas.microsoft.com/office/excel/2006/main">
          <x14:cfRule type="dataBar" id="{328A2BAE-589B-124D-A262-C9CE35409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AJ3:AJ56</xm:sqref>
        </x14:conditionalFormatting>
        <x14:conditionalFormatting xmlns:xm="http://schemas.microsoft.com/office/excel/2006/main">
          <x14:cfRule type="dataBar" id="{2C221334-9765-0941-9937-DC7D1E02C77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AC774:AI1048576 Z1 Z2:AF56</xm:sqref>
        </x14:conditionalFormatting>
        <x14:conditionalFormatting xmlns:xm="http://schemas.microsoft.com/office/excel/2006/main">
          <x14:cfRule type="dataBar" id="{F04DF5E6-A901-FB48-AA5F-A6CC0D8212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M774:R1048576 AH2 T774:T1048576 AK774:AK1048576 L2:R56</xm:sqref>
        </x14:conditionalFormatting>
        <x14:conditionalFormatting xmlns:xm="http://schemas.microsoft.com/office/excel/2006/main">
          <x14:cfRule type="dataBar" id="{3D126BCE-5045-2846-9182-16F9094D5C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U774:Y1048576 AI2 AA774:AB1048576 AJ774:AJ1048576 AI4:AI773 S2:Y56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3D62-38EC-9448-8286-E86191556049}">
  <dimension ref="A1:AL773"/>
  <sheetViews>
    <sheetView topLeftCell="AB1" workbookViewId="0">
      <selection activeCell="AH5" sqref="AH5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11" width="18" style="2" customWidth="1"/>
    <col min="12" max="12" width="18" customWidth="1"/>
    <col min="13" max="18" width="18" style="2" customWidth="1"/>
    <col min="19" max="20" width="18" customWidth="1"/>
    <col min="21" max="25" width="18" style="2" customWidth="1"/>
    <col min="26" max="26" width="18" customWidth="1"/>
    <col min="27" max="36" width="18" style="2" customWidth="1"/>
    <col min="37" max="37" width="18.33203125" style="2" customWidth="1"/>
    <col min="38" max="38" width="17.6640625" style="1" customWidth="1"/>
  </cols>
  <sheetData>
    <row r="1" spans="1:38" s="3" customFormat="1" x14ac:dyDescent="0.2">
      <c r="A1" s="6" t="s">
        <v>97</v>
      </c>
      <c r="B1" s="6"/>
      <c r="C1" s="6"/>
      <c r="D1" s="6"/>
      <c r="E1" s="4" t="s">
        <v>98</v>
      </c>
      <c r="F1" s="4"/>
      <c r="G1" s="4"/>
      <c r="H1" s="4"/>
      <c r="I1" s="4"/>
      <c r="J1" s="4"/>
      <c r="K1" s="4"/>
      <c r="L1" s="4" t="s">
        <v>99</v>
      </c>
      <c r="M1" s="4"/>
      <c r="N1" s="4"/>
      <c r="O1" s="4"/>
      <c r="P1" s="4"/>
      <c r="Q1" s="4"/>
      <c r="R1" s="4"/>
      <c r="S1" s="4" t="s">
        <v>100</v>
      </c>
      <c r="T1" s="4"/>
      <c r="U1" s="4"/>
      <c r="V1" s="4"/>
      <c r="W1" s="4"/>
      <c r="X1" s="4"/>
      <c r="Y1" s="4"/>
      <c r="Z1" s="4" t="s">
        <v>101</v>
      </c>
      <c r="AA1" s="4"/>
      <c r="AB1" s="4"/>
      <c r="AC1" s="4"/>
      <c r="AD1" s="4"/>
      <c r="AE1" s="4"/>
      <c r="AF1" s="4"/>
      <c r="AG1" s="5" t="s">
        <v>102</v>
      </c>
      <c r="AH1" s="5"/>
      <c r="AI1" s="5"/>
      <c r="AJ1" s="5"/>
    </row>
    <row r="2" spans="1:38" x14ac:dyDescent="0.2">
      <c r="A2" t="s">
        <v>0</v>
      </c>
      <c r="B2" t="s">
        <v>1</v>
      </c>
      <c r="C2" t="s">
        <v>2</v>
      </c>
      <c r="D2" t="s">
        <v>94</v>
      </c>
      <c r="E2" s="2" t="s">
        <v>3</v>
      </c>
      <c r="F2" s="2" t="s">
        <v>75</v>
      </c>
      <c r="G2" s="2" t="s">
        <v>76</v>
      </c>
      <c r="H2" s="2" t="s">
        <v>4</v>
      </c>
      <c r="I2" s="2" t="s">
        <v>77</v>
      </c>
      <c r="J2" s="2" t="s">
        <v>78</v>
      </c>
      <c r="K2" s="2" t="s">
        <v>5</v>
      </c>
      <c r="L2" s="2" t="s">
        <v>6</v>
      </c>
      <c r="M2" s="2" t="s">
        <v>79</v>
      </c>
      <c r="N2" s="2" t="s">
        <v>80</v>
      </c>
      <c r="O2" s="2" t="s">
        <v>7</v>
      </c>
      <c r="P2" s="2" t="s">
        <v>81</v>
      </c>
      <c r="Q2" s="2" t="s">
        <v>82</v>
      </c>
      <c r="R2" s="2" t="s">
        <v>8</v>
      </c>
      <c r="S2" s="2" t="s">
        <v>83</v>
      </c>
      <c r="T2" s="2" t="s">
        <v>84</v>
      </c>
      <c r="U2" s="2" t="s">
        <v>85</v>
      </c>
      <c r="V2" s="2" t="s">
        <v>86</v>
      </c>
      <c r="W2" s="2" t="s">
        <v>88</v>
      </c>
      <c r="X2" s="2" t="s">
        <v>89</v>
      </c>
      <c r="Y2" s="2" t="s">
        <v>87</v>
      </c>
      <c r="Z2" s="2" t="s">
        <v>9</v>
      </c>
      <c r="AA2" s="2" t="s">
        <v>90</v>
      </c>
      <c r="AB2" s="2" t="s">
        <v>91</v>
      </c>
      <c r="AC2" s="2" t="s">
        <v>10</v>
      </c>
      <c r="AD2" s="2" t="s">
        <v>92</v>
      </c>
      <c r="AE2" s="2" t="s">
        <v>93</v>
      </c>
      <c r="AF2" s="2" t="s">
        <v>11</v>
      </c>
      <c r="AG2" s="1" t="s">
        <v>71</v>
      </c>
      <c r="AH2" t="s">
        <v>72</v>
      </c>
      <c r="AI2" s="2" t="s">
        <v>73</v>
      </c>
      <c r="AJ2" t="s">
        <v>74</v>
      </c>
      <c r="AK2"/>
      <c r="AL2"/>
    </row>
    <row r="3" spans="1:38" x14ac:dyDescent="0.2">
      <c r="A3" t="s">
        <v>44</v>
      </c>
      <c r="B3" t="s">
        <v>45</v>
      </c>
      <c r="C3" t="s">
        <v>103</v>
      </c>
      <c r="D3" t="s">
        <v>157</v>
      </c>
      <c r="E3" s="2">
        <v>6579875</v>
      </c>
      <c r="F3" s="2">
        <v>7668798</v>
      </c>
      <c r="G3" s="2">
        <v>8893405</v>
      </c>
      <c r="H3" s="2">
        <v>10290277</v>
      </c>
      <c r="I3" s="2">
        <v>11802716</v>
      </c>
      <c r="J3" s="2">
        <v>13448397</v>
      </c>
      <c r="K3" s="2">
        <v>15205987</v>
      </c>
      <c r="L3" s="2">
        <v>6974844</v>
      </c>
      <c r="M3" s="2">
        <v>8137708</v>
      </c>
      <c r="N3" s="2">
        <v>9445583</v>
      </c>
      <c r="O3" s="2">
        <v>10938196</v>
      </c>
      <c r="P3" s="2">
        <v>12554513</v>
      </c>
      <c r="Q3" s="2">
        <v>14313968</v>
      </c>
      <c r="R3" s="2">
        <v>16194267</v>
      </c>
      <c r="S3" s="2">
        <v>32812404</v>
      </c>
      <c r="T3" s="2">
        <v>38397489</v>
      </c>
      <c r="U3" s="2">
        <v>44680707</v>
      </c>
      <c r="V3" s="2">
        <v>51861528</v>
      </c>
      <c r="W3" s="2">
        <v>59640753</v>
      </c>
      <c r="X3" s="2">
        <v>68118127</v>
      </c>
      <c r="Y3" s="2">
        <v>77193900</v>
      </c>
      <c r="Z3" s="2">
        <v>107388491232</v>
      </c>
      <c r="AA3" s="2">
        <v>126374313839</v>
      </c>
      <c r="AB3" s="2">
        <v>147743677989</v>
      </c>
      <c r="AC3" s="2">
        <v>172227409408</v>
      </c>
      <c r="AD3" s="2">
        <v>198769932112</v>
      </c>
      <c r="AE3" s="2">
        <v>227751378011</v>
      </c>
      <c r="AF3" s="2">
        <v>258875368766</v>
      </c>
      <c r="AG3" s="1">
        <f>(Table13[[#This Row],[2050_BUILDINGS]]/Table13[[#This Row],[2020_BUILDINGS]])-1</f>
        <v>1.3109841752312925</v>
      </c>
      <c r="AH3" s="1">
        <f>(Table13[[#This Row],[2050_DWELLINGS]]/Table13[[#This Row],[2020_DWELLINGS]])-1</f>
        <v>1.3218106383454598</v>
      </c>
      <c r="AI3" s="1">
        <f>(Table13[[#This Row],[2050_OCCUPANTS]]/Table13[[#This Row],[2020_OCCUPANTS]])-1</f>
        <v>1.3525828829853492</v>
      </c>
      <c r="AJ3" s="1">
        <f>(Table13[[#This Row],[2050_TOTAL_REPL_COST_USD]]/Table13[[#This Row],[2020_TOTAL_REPL_COST_USD]])-1</f>
        <v>1.4106435037506087</v>
      </c>
      <c r="AK3"/>
      <c r="AL3"/>
    </row>
    <row r="4" spans="1:38" x14ac:dyDescent="0.2">
      <c r="A4" t="s">
        <v>12</v>
      </c>
      <c r="B4" t="s">
        <v>13</v>
      </c>
      <c r="C4" t="s">
        <v>104</v>
      </c>
      <c r="D4" t="s">
        <v>158</v>
      </c>
      <c r="E4" s="2">
        <v>2360166</v>
      </c>
      <c r="F4" s="2">
        <v>2734845</v>
      </c>
      <c r="G4" s="2">
        <v>3128283</v>
      </c>
      <c r="H4" s="2">
        <v>3540448</v>
      </c>
      <c r="I4" s="2">
        <v>4010872</v>
      </c>
      <c r="J4" s="2">
        <v>4479723</v>
      </c>
      <c r="K4" s="2">
        <v>4986388</v>
      </c>
      <c r="L4" s="2">
        <v>2472147</v>
      </c>
      <c r="M4" s="2">
        <v>2864868</v>
      </c>
      <c r="N4" s="2">
        <v>3277347</v>
      </c>
      <c r="O4" s="2">
        <v>3709616</v>
      </c>
      <c r="P4" s="2">
        <v>4203065</v>
      </c>
      <c r="Q4" s="2">
        <v>4695010</v>
      </c>
      <c r="R4" s="2">
        <v>5226829</v>
      </c>
      <c r="S4" s="2">
        <v>11889841</v>
      </c>
      <c r="T4" s="2">
        <v>13788219</v>
      </c>
      <c r="U4" s="2">
        <v>15786521</v>
      </c>
      <c r="V4" s="2">
        <v>17884720</v>
      </c>
      <c r="W4" s="2">
        <v>20282676</v>
      </c>
      <c r="X4" s="2">
        <v>22680640</v>
      </c>
      <c r="Y4" s="2">
        <v>25278407</v>
      </c>
      <c r="Z4" s="2">
        <v>26460139053</v>
      </c>
      <c r="AA4" s="2">
        <v>30682950771</v>
      </c>
      <c r="AB4" s="2">
        <v>35127195435</v>
      </c>
      <c r="AC4" s="2">
        <v>39792823693</v>
      </c>
      <c r="AD4" s="2">
        <v>45124415684</v>
      </c>
      <c r="AE4" s="2">
        <v>50454593544</v>
      </c>
      <c r="AF4" s="2">
        <v>56227873371</v>
      </c>
      <c r="AG4" s="1">
        <f>(Table13[[#This Row],[2050_BUILDINGS]]/Table13[[#This Row],[2020_BUILDINGS]])-1</f>
        <v>1.1127276640710866</v>
      </c>
      <c r="AH4" s="1">
        <f>(Table13[[#This Row],[2050_DWELLINGS]]/Table13[[#This Row],[2020_DWELLINGS]])-1</f>
        <v>1.1142872976404719</v>
      </c>
      <c r="AI4" s="1">
        <f>(Table13[[#This Row],[2050_OCCUPANTS]]/Table13[[#This Row],[2020_OCCUPANTS]])-1</f>
        <v>1.1260508866350696</v>
      </c>
      <c r="AJ4" s="1">
        <f>(Table13[[#This Row],[2050_TOTAL_REPL_COST_USD]]/Table13[[#This Row],[2020_TOTAL_REPL_COST_USD]])-1</f>
        <v>1.1250029434227402</v>
      </c>
      <c r="AK4"/>
      <c r="AL4"/>
    </row>
    <row r="5" spans="1:38" x14ac:dyDescent="0.2">
      <c r="A5" t="s">
        <v>55</v>
      </c>
      <c r="B5" t="s">
        <v>56</v>
      </c>
      <c r="C5" t="s">
        <v>105</v>
      </c>
      <c r="D5" t="s">
        <v>159</v>
      </c>
      <c r="E5" s="2">
        <v>2267657</v>
      </c>
      <c r="F5" s="2">
        <v>2596632</v>
      </c>
      <c r="G5" s="2">
        <v>2966402</v>
      </c>
      <c r="H5" s="2">
        <v>3358546</v>
      </c>
      <c r="I5" s="2">
        <v>3771954</v>
      </c>
      <c r="J5" s="2">
        <v>4207618</v>
      </c>
      <c r="K5" s="2">
        <v>4665163</v>
      </c>
      <c r="L5" s="2">
        <v>2374609</v>
      </c>
      <c r="M5" s="2">
        <v>2720832</v>
      </c>
      <c r="N5" s="2">
        <v>3110279</v>
      </c>
      <c r="O5" s="2">
        <v>3523783</v>
      </c>
      <c r="P5" s="2">
        <v>3959961</v>
      </c>
      <c r="Q5" s="2">
        <v>4420026</v>
      </c>
      <c r="R5" s="2">
        <v>4903501</v>
      </c>
      <c r="S5" s="2">
        <v>12098495</v>
      </c>
      <c r="T5" s="2">
        <v>13798267</v>
      </c>
      <c r="U5" s="2">
        <v>15698042</v>
      </c>
      <c r="V5" s="2">
        <v>17697799</v>
      </c>
      <c r="W5" s="2">
        <v>19797540</v>
      </c>
      <c r="X5" s="2">
        <v>21997260</v>
      </c>
      <c r="Y5" s="2">
        <v>24296967</v>
      </c>
      <c r="Z5" s="2">
        <v>30480497925</v>
      </c>
      <c r="AA5" s="2">
        <v>35115862655</v>
      </c>
      <c r="AB5" s="2">
        <v>40366576967</v>
      </c>
      <c r="AC5" s="2">
        <v>45993890480</v>
      </c>
      <c r="AD5" s="2">
        <v>51957243341</v>
      </c>
      <c r="AE5" s="2">
        <v>58292993270</v>
      </c>
      <c r="AF5" s="2">
        <v>64986615424</v>
      </c>
      <c r="AG5" s="1">
        <f>(Table13[[#This Row],[2050_BUILDINGS]]/Table13[[#This Row],[2020_BUILDINGS]])-1</f>
        <v>1.0572613053914237</v>
      </c>
      <c r="AH5" s="1">
        <f>(Table13[[#This Row],[2050_DWELLINGS]]/Table13[[#This Row],[2020_DWELLINGS]])-1</f>
        <v>1.0649719595941902</v>
      </c>
      <c r="AI5" s="1">
        <f>(Table13[[#This Row],[2050_OCCUPANTS]]/Table13[[#This Row],[2020_OCCUPANTS]])-1</f>
        <v>1.0082635898101375</v>
      </c>
      <c r="AJ5" s="1">
        <f>(Table13[[#This Row],[2050_TOTAL_REPL_COST_USD]]/Table13[[#This Row],[2020_TOTAL_REPL_COST_USD]])-1</f>
        <v>1.1320719754613391</v>
      </c>
      <c r="AK5"/>
      <c r="AL5"/>
    </row>
    <row r="6" spans="1:38" x14ac:dyDescent="0.2">
      <c r="A6" t="s">
        <v>55</v>
      </c>
      <c r="B6" t="s">
        <v>57</v>
      </c>
      <c r="C6" t="s">
        <v>106</v>
      </c>
      <c r="D6" t="s">
        <v>160</v>
      </c>
      <c r="E6" s="2">
        <v>3520478</v>
      </c>
      <c r="F6" s="2">
        <v>4045522</v>
      </c>
      <c r="G6" s="2">
        <v>4622016</v>
      </c>
      <c r="H6" s="2">
        <v>5249976</v>
      </c>
      <c r="I6" s="2">
        <v>5929529</v>
      </c>
      <c r="J6" s="2">
        <v>6626853</v>
      </c>
      <c r="K6" s="2">
        <v>7342209</v>
      </c>
      <c r="L6" s="2">
        <v>3633162</v>
      </c>
      <c r="M6" s="2">
        <v>4180003</v>
      </c>
      <c r="N6" s="2">
        <v>4781515</v>
      </c>
      <c r="O6" s="2">
        <v>5437787</v>
      </c>
      <c r="P6" s="2">
        <v>6149158</v>
      </c>
      <c r="Q6" s="2">
        <v>6880396</v>
      </c>
      <c r="R6" s="2">
        <v>7632411</v>
      </c>
      <c r="S6" s="2">
        <v>20894848</v>
      </c>
      <c r="T6" s="2">
        <v>23994064</v>
      </c>
      <c r="U6" s="2">
        <v>27393230</v>
      </c>
      <c r="V6" s="2">
        <v>31092320</v>
      </c>
      <c r="W6" s="2">
        <v>35091340</v>
      </c>
      <c r="X6" s="2">
        <v>39190329</v>
      </c>
      <c r="Y6" s="2">
        <v>43389284</v>
      </c>
      <c r="Z6" s="2">
        <v>45344226566</v>
      </c>
      <c r="AA6" s="2">
        <v>52888480358</v>
      </c>
      <c r="AB6" s="2">
        <v>61344735840</v>
      </c>
      <c r="AC6" s="2">
        <v>70722372307</v>
      </c>
      <c r="AD6" s="2">
        <v>81053044742</v>
      </c>
      <c r="AE6" s="2">
        <v>91857752731</v>
      </c>
      <c r="AF6" s="2">
        <v>103226132234</v>
      </c>
      <c r="AG6" s="1">
        <f>(Table13[[#This Row],[2050_BUILDINGS]]/Table13[[#This Row],[2020_BUILDINGS]])-1</f>
        <v>1.085571618399547</v>
      </c>
      <c r="AH6" s="1">
        <f>(Table13[[#This Row],[2050_DWELLINGS]]/Table13[[#This Row],[2020_DWELLINGS]])-1</f>
        <v>1.1007626414676803</v>
      </c>
      <c r="AI6" s="1">
        <f>(Table13[[#This Row],[2050_OCCUPANTS]]/Table13[[#This Row],[2020_OCCUPANTS]])-1</f>
        <v>1.0765541821601192</v>
      </c>
      <c r="AJ6" s="1">
        <f>(Table13[[#This Row],[2050_TOTAL_REPL_COST_USD]]/Table13[[#This Row],[2020_TOTAL_REPL_COST_USD]])-1</f>
        <v>1.2765000100674557</v>
      </c>
      <c r="AK6"/>
      <c r="AL6"/>
    </row>
    <row r="7" spans="1:38" x14ac:dyDescent="0.2">
      <c r="A7" t="s">
        <v>44</v>
      </c>
      <c r="B7" t="s">
        <v>46</v>
      </c>
      <c r="C7" t="s">
        <v>107</v>
      </c>
      <c r="D7" t="s">
        <v>161</v>
      </c>
      <c r="E7" s="2">
        <v>599547</v>
      </c>
      <c r="F7" s="2">
        <v>659449</v>
      </c>
      <c r="G7" s="2">
        <v>715522</v>
      </c>
      <c r="H7" s="2">
        <v>771293</v>
      </c>
      <c r="I7" s="2">
        <v>826222</v>
      </c>
      <c r="J7" s="2">
        <v>875523</v>
      </c>
      <c r="K7" s="2">
        <v>921070</v>
      </c>
      <c r="L7" s="2">
        <v>681839</v>
      </c>
      <c r="M7" s="2">
        <v>747049</v>
      </c>
      <c r="N7" s="2">
        <v>806454</v>
      </c>
      <c r="O7" s="2">
        <v>865816</v>
      </c>
      <c r="P7" s="2">
        <v>925161</v>
      </c>
      <c r="Q7" s="2">
        <v>978537</v>
      </c>
      <c r="R7" s="2">
        <v>1026093</v>
      </c>
      <c r="S7" s="2">
        <v>2351521</v>
      </c>
      <c r="T7" s="2">
        <v>2571656</v>
      </c>
      <c r="U7" s="2">
        <v>2771779</v>
      </c>
      <c r="V7" s="2">
        <v>2971909</v>
      </c>
      <c r="W7" s="2">
        <v>3172044</v>
      </c>
      <c r="X7" s="2">
        <v>3352156</v>
      </c>
      <c r="Y7" s="2">
        <v>3512276</v>
      </c>
      <c r="Z7" s="2">
        <v>21242094262</v>
      </c>
      <c r="AA7" s="2">
        <v>23594455687</v>
      </c>
      <c r="AB7" s="2">
        <v>25796424787</v>
      </c>
      <c r="AC7" s="2">
        <v>27987729158</v>
      </c>
      <c r="AD7" s="2">
        <v>30144669397</v>
      </c>
      <c r="AE7" s="2">
        <v>32080612896</v>
      </c>
      <c r="AF7" s="2">
        <v>33869323959</v>
      </c>
      <c r="AG7" s="1">
        <f>(Table13[[#This Row],[2050_BUILDINGS]]/Table13[[#This Row],[2020_BUILDINGS]])-1</f>
        <v>0.53627655546604358</v>
      </c>
      <c r="AH7" s="1">
        <f>(Table13[[#This Row],[2050_DWELLINGS]]/Table13[[#This Row],[2020_DWELLINGS]])-1</f>
        <v>0.50489045067823923</v>
      </c>
      <c r="AI7" s="1">
        <f>(Table13[[#This Row],[2050_OCCUPANTS]]/Table13[[#This Row],[2020_OCCUPANTS]])-1</f>
        <v>0.49361881097383353</v>
      </c>
      <c r="AJ7" s="1">
        <f>(Table13[[#This Row],[2050_TOTAL_REPL_COST_USD]]/Table13[[#This Row],[2020_TOTAL_REPL_COST_USD]])-1</f>
        <v>0.59444372768785136</v>
      </c>
      <c r="AK7"/>
      <c r="AL7"/>
    </row>
    <row r="8" spans="1:38" x14ac:dyDescent="0.2">
      <c r="A8" t="s">
        <v>12</v>
      </c>
      <c r="B8" t="s">
        <v>14</v>
      </c>
      <c r="C8" t="s">
        <v>108</v>
      </c>
      <c r="D8" t="s">
        <v>162</v>
      </c>
      <c r="E8" s="2">
        <v>936514</v>
      </c>
      <c r="F8" s="2">
        <v>1031007</v>
      </c>
      <c r="G8" s="2">
        <v>1141169</v>
      </c>
      <c r="H8" s="2">
        <v>1257193</v>
      </c>
      <c r="I8" s="2">
        <v>1369958</v>
      </c>
      <c r="J8" s="2">
        <v>1475982</v>
      </c>
      <c r="K8" s="2">
        <v>1578873</v>
      </c>
      <c r="L8" s="2">
        <v>979036</v>
      </c>
      <c r="M8" s="2">
        <v>1078234</v>
      </c>
      <c r="N8" s="2">
        <v>1193946</v>
      </c>
      <c r="O8" s="2">
        <v>1315934</v>
      </c>
      <c r="P8" s="2">
        <v>1434654</v>
      </c>
      <c r="Q8" s="2">
        <v>1546398</v>
      </c>
      <c r="R8" s="2">
        <v>1655017</v>
      </c>
      <c r="S8" s="2">
        <v>4821434</v>
      </c>
      <c r="T8" s="2">
        <v>5330518</v>
      </c>
      <c r="U8" s="2">
        <v>5929452</v>
      </c>
      <c r="V8" s="2">
        <v>6568327</v>
      </c>
      <c r="W8" s="2">
        <v>7197214</v>
      </c>
      <c r="X8" s="2">
        <v>7796161</v>
      </c>
      <c r="Y8" s="2">
        <v>8385095</v>
      </c>
      <c r="Z8" s="2">
        <v>7846451175</v>
      </c>
      <c r="AA8" s="2">
        <v>8666427404</v>
      </c>
      <c r="AB8" s="2">
        <v>9629175419</v>
      </c>
      <c r="AC8" s="2">
        <v>10653207003</v>
      </c>
      <c r="AD8" s="2">
        <v>11658451269</v>
      </c>
      <c r="AE8" s="2">
        <v>12613169913</v>
      </c>
      <c r="AF8" s="2">
        <v>13549381143</v>
      </c>
      <c r="AG8" s="1">
        <f>(Table13[[#This Row],[2050_BUILDINGS]]/Table13[[#This Row],[2020_BUILDINGS]])-1</f>
        <v>0.68590432177201843</v>
      </c>
      <c r="AH8" s="1">
        <f>(Table13[[#This Row],[2050_DWELLINGS]]/Table13[[#This Row],[2020_DWELLINGS]])-1</f>
        <v>0.69045571357948021</v>
      </c>
      <c r="AI8" s="1">
        <f>(Table13[[#This Row],[2050_OCCUPANTS]]/Table13[[#This Row],[2020_OCCUPANTS]])-1</f>
        <v>0.73912885668454664</v>
      </c>
      <c r="AJ8" s="1">
        <f>(Table13[[#This Row],[2050_TOTAL_REPL_COST_USD]]/Table13[[#This Row],[2020_TOTAL_REPL_COST_USD]])-1</f>
        <v>0.72681647292605511</v>
      </c>
      <c r="AK8"/>
      <c r="AL8"/>
    </row>
    <row r="9" spans="1:38" x14ac:dyDescent="0.2">
      <c r="A9" t="s">
        <v>55</v>
      </c>
      <c r="B9" t="s">
        <v>58</v>
      </c>
      <c r="C9" t="s">
        <v>109</v>
      </c>
      <c r="D9" t="s">
        <v>208</v>
      </c>
      <c r="E9" s="2">
        <v>4950629</v>
      </c>
      <c r="F9" s="2">
        <v>5611851</v>
      </c>
      <c r="G9" s="2">
        <v>6330973</v>
      </c>
      <c r="H9" s="2">
        <v>7108147</v>
      </c>
      <c r="I9" s="2">
        <v>7924719</v>
      </c>
      <c r="J9" s="2">
        <v>8780042</v>
      </c>
      <c r="K9" s="2">
        <v>9674596</v>
      </c>
      <c r="L9" s="2">
        <v>5184857</v>
      </c>
      <c r="M9" s="2">
        <v>5880545</v>
      </c>
      <c r="N9" s="2">
        <v>6637978</v>
      </c>
      <c r="O9" s="2">
        <v>7457334</v>
      </c>
      <c r="P9" s="2">
        <v>8319234</v>
      </c>
      <c r="Q9" s="2">
        <v>9222501</v>
      </c>
      <c r="R9" s="2">
        <v>10168016</v>
      </c>
      <c r="S9" s="2">
        <v>26349426</v>
      </c>
      <c r="T9" s="2">
        <v>29842708</v>
      </c>
      <c r="U9" s="2">
        <v>33635430</v>
      </c>
      <c r="V9" s="2">
        <v>37727562</v>
      </c>
      <c r="W9" s="2">
        <v>42019316</v>
      </c>
      <c r="X9" s="2">
        <v>46510710</v>
      </c>
      <c r="Y9" s="2">
        <v>51201712</v>
      </c>
      <c r="Z9" s="2">
        <v>74963166611</v>
      </c>
      <c r="AA9" s="2">
        <v>85420549631</v>
      </c>
      <c r="AB9" s="2">
        <v>96910482618</v>
      </c>
      <c r="AC9" s="2">
        <v>109439041781</v>
      </c>
      <c r="AD9" s="2">
        <v>122741155508</v>
      </c>
      <c r="AE9" s="2">
        <v>136737181610</v>
      </c>
      <c r="AF9" s="2">
        <v>151493090731</v>
      </c>
      <c r="AG9" s="1">
        <f>(Table13[[#This Row],[2050_BUILDINGS]]/Table13[[#This Row],[2020_BUILDINGS]])-1</f>
        <v>0.95421551483659961</v>
      </c>
      <c r="AH9" s="1">
        <f>(Table13[[#This Row],[2050_DWELLINGS]]/Table13[[#This Row],[2020_DWELLINGS]])-1</f>
        <v>0.96109863782164107</v>
      </c>
      <c r="AI9" s="1">
        <f>(Table13[[#This Row],[2050_OCCUPANTS]]/Table13[[#This Row],[2020_OCCUPANTS]])-1</f>
        <v>0.94318130497415775</v>
      </c>
      <c r="AJ9" s="1">
        <f>(Table13[[#This Row],[2050_TOTAL_REPL_COST_USD]]/Table13[[#This Row],[2020_TOTAL_REPL_COST_USD]])-1</f>
        <v>1.0209003645367631</v>
      </c>
      <c r="AK9"/>
      <c r="AL9"/>
    </row>
    <row r="10" spans="1:38" x14ac:dyDescent="0.2">
      <c r="A10" t="s">
        <v>12</v>
      </c>
      <c r="B10" t="s">
        <v>15</v>
      </c>
      <c r="C10" t="s">
        <v>110</v>
      </c>
      <c r="D10" t="s">
        <v>163</v>
      </c>
      <c r="E10" s="2">
        <v>5033708</v>
      </c>
      <c r="F10" s="2">
        <v>5725560</v>
      </c>
      <c r="G10" s="2">
        <v>6479148</v>
      </c>
      <c r="H10" s="2">
        <v>7258354</v>
      </c>
      <c r="I10" s="2">
        <v>8099501</v>
      </c>
      <c r="J10" s="2">
        <v>8965181</v>
      </c>
      <c r="K10" s="2">
        <v>9855131</v>
      </c>
      <c r="L10" s="2">
        <v>5442459</v>
      </c>
      <c r="M10" s="2">
        <v>6201016</v>
      </c>
      <c r="N10" s="2">
        <v>7028164</v>
      </c>
      <c r="O10" s="2">
        <v>7885596</v>
      </c>
      <c r="P10" s="2">
        <v>8811957</v>
      </c>
      <c r="Q10" s="2">
        <v>9766933</v>
      </c>
      <c r="R10" s="2">
        <v>10750264</v>
      </c>
      <c r="S10" s="2">
        <v>26512347</v>
      </c>
      <c r="T10" s="2">
        <v>30013969</v>
      </c>
      <c r="U10" s="2">
        <v>33815729</v>
      </c>
      <c r="V10" s="2">
        <v>37717568</v>
      </c>
      <c r="W10" s="2">
        <v>41919521</v>
      </c>
      <c r="X10" s="2">
        <v>46221509</v>
      </c>
      <c r="Y10" s="2">
        <v>50623581</v>
      </c>
      <c r="Z10" s="2">
        <v>107927712152</v>
      </c>
      <c r="AA10" s="2">
        <v>124264881203</v>
      </c>
      <c r="AB10" s="2">
        <v>142189638923</v>
      </c>
      <c r="AC10" s="2">
        <v>161032737422</v>
      </c>
      <c r="AD10" s="2">
        <v>181480180867</v>
      </c>
      <c r="AE10" s="2">
        <v>202758832459</v>
      </c>
      <c r="AF10" s="2">
        <v>224855047770</v>
      </c>
      <c r="AG10" s="1">
        <f>(Table13[[#This Row],[2050_BUILDINGS]]/Table13[[#This Row],[2020_BUILDINGS]])-1</f>
        <v>0.95782731139748267</v>
      </c>
      <c r="AH10" s="1">
        <f>(Table13[[#This Row],[2050_DWELLINGS]]/Table13[[#This Row],[2020_DWELLINGS]])-1</f>
        <v>0.97525861012457793</v>
      </c>
      <c r="AI10" s="1">
        <f>(Table13[[#This Row],[2050_OCCUPANTS]]/Table13[[#This Row],[2020_OCCUPANTS]])-1</f>
        <v>0.90943415911084746</v>
      </c>
      <c r="AJ10" s="1">
        <f>(Table13[[#This Row],[2050_TOTAL_REPL_COST_USD]]/Table13[[#This Row],[2020_TOTAL_REPL_COST_USD]])-1</f>
        <v>1.0833856595915363</v>
      </c>
      <c r="AK10"/>
      <c r="AL10"/>
    </row>
    <row r="11" spans="1:38" x14ac:dyDescent="0.2">
      <c r="A11" t="s">
        <v>12</v>
      </c>
      <c r="B11" t="s">
        <v>16</v>
      </c>
      <c r="C11" t="s">
        <v>111</v>
      </c>
      <c r="D11" t="s">
        <v>164</v>
      </c>
      <c r="E11" s="2">
        <v>16610825</v>
      </c>
      <c r="F11" s="2">
        <v>19191400</v>
      </c>
      <c r="G11" s="2">
        <v>22041165</v>
      </c>
      <c r="H11" s="2">
        <v>25050142</v>
      </c>
      <c r="I11" s="2">
        <v>28390698</v>
      </c>
      <c r="J11" s="2">
        <v>31703544</v>
      </c>
      <c r="K11" s="2">
        <v>34990275</v>
      </c>
      <c r="L11" s="2">
        <v>17375210</v>
      </c>
      <c r="M11" s="2">
        <v>20083663</v>
      </c>
      <c r="N11" s="2">
        <v>23076558</v>
      </c>
      <c r="O11" s="2">
        <v>26238645</v>
      </c>
      <c r="P11" s="2">
        <v>29751635</v>
      </c>
      <c r="Q11" s="2">
        <v>33238472</v>
      </c>
      <c r="R11" s="2">
        <v>36700640</v>
      </c>
      <c r="S11" s="2">
        <v>89541434</v>
      </c>
      <c r="T11" s="2">
        <v>103932036</v>
      </c>
      <c r="U11" s="2">
        <v>119921614</v>
      </c>
      <c r="V11" s="2">
        <v>136910489</v>
      </c>
      <c r="W11" s="2">
        <v>155898079</v>
      </c>
      <c r="X11" s="2">
        <v>174885687</v>
      </c>
      <c r="Y11" s="2">
        <v>193873269</v>
      </c>
      <c r="Z11" s="2">
        <v>216837480648</v>
      </c>
      <c r="AA11" s="2">
        <v>251554095204</v>
      </c>
      <c r="AB11" s="2">
        <v>290102110348</v>
      </c>
      <c r="AC11" s="2">
        <v>331031294507</v>
      </c>
      <c r="AD11" s="2">
        <v>376742344695</v>
      </c>
      <c r="AE11" s="2">
        <v>422412246344</v>
      </c>
      <c r="AF11" s="2">
        <v>468043337869</v>
      </c>
      <c r="AG11" s="1">
        <f>(Table13[[#This Row],[2050_BUILDINGS]]/Table13[[#This Row],[2020_BUILDINGS]])-1</f>
        <v>1.1064742419476454</v>
      </c>
      <c r="AH11" s="1">
        <f>(Table13[[#This Row],[2050_DWELLINGS]]/Table13[[#This Row],[2020_DWELLINGS]])-1</f>
        <v>1.1122415211096728</v>
      </c>
      <c r="AI11" s="1">
        <f>(Table13[[#This Row],[2050_OCCUPANTS]]/Table13[[#This Row],[2020_OCCUPANTS]])-1</f>
        <v>1.1651794073344859</v>
      </c>
      <c r="AJ11" s="1">
        <f>(Table13[[#This Row],[2050_TOTAL_REPL_COST_USD]]/Table13[[#This Row],[2020_TOTAL_REPL_COST_USD]])-1</f>
        <v>1.1584983208174764</v>
      </c>
      <c r="AK11"/>
      <c r="AL11"/>
    </row>
    <row r="12" spans="1:38" x14ac:dyDescent="0.2">
      <c r="A12" t="s">
        <v>12</v>
      </c>
      <c r="B12" t="s">
        <v>17</v>
      </c>
      <c r="C12" t="s">
        <v>112</v>
      </c>
      <c r="D12" t="s">
        <v>165</v>
      </c>
      <c r="E12" s="2">
        <v>1218775</v>
      </c>
      <c r="F12" s="2">
        <v>1375077</v>
      </c>
      <c r="G12" s="2">
        <v>1548942</v>
      </c>
      <c r="H12" s="2">
        <v>1735952</v>
      </c>
      <c r="I12" s="2">
        <v>1936067</v>
      </c>
      <c r="J12" s="2">
        <v>2142771</v>
      </c>
      <c r="K12" s="2">
        <v>2358190</v>
      </c>
      <c r="L12" s="2">
        <v>1279735</v>
      </c>
      <c r="M12" s="2">
        <v>1444357</v>
      </c>
      <c r="N12" s="2">
        <v>1627484</v>
      </c>
      <c r="O12" s="2">
        <v>1824552</v>
      </c>
      <c r="P12" s="2">
        <v>2035517</v>
      </c>
      <c r="Q12" s="2">
        <v>2253439</v>
      </c>
      <c r="R12" s="2">
        <v>2480636</v>
      </c>
      <c r="S12" s="2">
        <v>5502868</v>
      </c>
      <c r="T12" s="2">
        <v>6210685</v>
      </c>
      <c r="U12" s="2">
        <v>6998257</v>
      </c>
      <c r="V12" s="2">
        <v>7845605</v>
      </c>
      <c r="W12" s="2">
        <v>8752763</v>
      </c>
      <c r="X12" s="2">
        <v>9689852</v>
      </c>
      <c r="Y12" s="2">
        <v>10666819</v>
      </c>
      <c r="Z12" s="2">
        <v>21182220754</v>
      </c>
      <c r="AA12" s="2">
        <v>23970419204</v>
      </c>
      <c r="AB12" s="2">
        <v>27078635260</v>
      </c>
      <c r="AC12" s="2">
        <v>30430828270</v>
      </c>
      <c r="AD12" s="2">
        <v>34027544889</v>
      </c>
      <c r="AE12" s="2">
        <v>37748331811</v>
      </c>
      <c r="AF12" s="2">
        <v>41639819098</v>
      </c>
      <c r="AG12" s="1">
        <f>(Table13[[#This Row],[2050_BUILDINGS]]/Table13[[#This Row],[2020_BUILDINGS]])-1</f>
        <v>0.93488543824742054</v>
      </c>
      <c r="AH12" s="1">
        <f>(Table13[[#This Row],[2050_DWELLINGS]]/Table13[[#This Row],[2020_DWELLINGS]])-1</f>
        <v>0.93839818399903097</v>
      </c>
      <c r="AI12" s="1">
        <f>(Table13[[#This Row],[2050_OCCUPANTS]]/Table13[[#This Row],[2020_OCCUPANTS]])-1</f>
        <v>0.93841084321848167</v>
      </c>
      <c r="AJ12" s="1">
        <f>(Table13[[#This Row],[2050_TOTAL_REPL_COST_USD]]/Table13[[#This Row],[2020_TOTAL_REPL_COST_USD]])-1</f>
        <v>0.96579100848700361</v>
      </c>
      <c r="AK12"/>
      <c r="AL12"/>
    </row>
    <row r="13" spans="1:38" x14ac:dyDescent="0.2">
      <c r="A13" t="s">
        <v>22</v>
      </c>
      <c r="B13" t="s">
        <v>23</v>
      </c>
      <c r="C13" t="s">
        <v>113</v>
      </c>
      <c r="D13" t="s">
        <v>166</v>
      </c>
      <c r="E13" s="2">
        <v>150929</v>
      </c>
      <c r="F13" s="2">
        <v>167465</v>
      </c>
      <c r="G13" s="2">
        <v>184073</v>
      </c>
      <c r="H13" s="2">
        <v>201573</v>
      </c>
      <c r="I13" s="2">
        <v>220843</v>
      </c>
      <c r="J13" s="2">
        <v>238397</v>
      </c>
      <c r="K13" s="2">
        <v>256001</v>
      </c>
      <c r="L13" s="2">
        <v>156997</v>
      </c>
      <c r="M13" s="2">
        <v>174266</v>
      </c>
      <c r="N13" s="2">
        <v>191623</v>
      </c>
      <c r="O13" s="2">
        <v>209958</v>
      </c>
      <c r="P13" s="2">
        <v>230151</v>
      </c>
      <c r="Q13" s="2">
        <v>248599</v>
      </c>
      <c r="R13" s="2">
        <v>267078</v>
      </c>
      <c r="S13" s="2">
        <v>855950</v>
      </c>
      <c r="T13" s="2">
        <v>949411</v>
      </c>
      <c r="U13" s="2">
        <v>1042892</v>
      </c>
      <c r="V13" s="2">
        <v>1141265</v>
      </c>
      <c r="W13" s="2">
        <v>1249497</v>
      </c>
      <c r="X13" s="2">
        <v>1347885</v>
      </c>
      <c r="Y13" s="2">
        <v>1446267</v>
      </c>
      <c r="Z13" s="2">
        <v>2671267688</v>
      </c>
      <c r="AA13" s="2">
        <v>2975852915</v>
      </c>
      <c r="AB13" s="2">
        <v>3288424965</v>
      </c>
      <c r="AC13" s="2">
        <v>3623693511</v>
      </c>
      <c r="AD13" s="2">
        <v>3993428428</v>
      </c>
      <c r="AE13" s="2">
        <v>4338852689</v>
      </c>
      <c r="AF13" s="2">
        <v>4688799734</v>
      </c>
      <c r="AG13" s="1">
        <f>(Table13[[#This Row],[2050_BUILDINGS]]/Table13[[#This Row],[2020_BUILDINGS]])-1</f>
        <v>0.69616839706086964</v>
      </c>
      <c r="AH13" s="1">
        <f>(Table13[[#This Row],[2050_DWELLINGS]]/Table13[[#This Row],[2020_DWELLINGS]])-1</f>
        <v>0.70116626432352214</v>
      </c>
      <c r="AI13" s="1">
        <f>(Table13[[#This Row],[2050_OCCUPANTS]]/Table13[[#This Row],[2020_OCCUPANTS]])-1</f>
        <v>0.68966294760207947</v>
      </c>
      <c r="AJ13" s="1">
        <f>(Table13[[#This Row],[2050_TOTAL_REPL_COST_USD]]/Table13[[#This Row],[2020_TOTAL_REPL_COST_USD]])-1</f>
        <v>0.75527138484220679</v>
      </c>
      <c r="AK13"/>
      <c r="AL13"/>
    </row>
    <row r="14" spans="1:38" x14ac:dyDescent="0.2">
      <c r="A14" t="s">
        <v>55</v>
      </c>
      <c r="B14" t="s">
        <v>59</v>
      </c>
      <c r="C14" t="s">
        <v>114</v>
      </c>
      <c r="D14" t="s">
        <v>167</v>
      </c>
      <c r="E14" s="2">
        <v>127168</v>
      </c>
      <c r="F14" s="2">
        <v>134340</v>
      </c>
      <c r="G14" s="2">
        <v>141461</v>
      </c>
      <c r="H14" s="2">
        <v>147856</v>
      </c>
      <c r="I14" s="2">
        <v>153629</v>
      </c>
      <c r="J14" s="2">
        <v>158865</v>
      </c>
      <c r="K14" s="2">
        <v>163141</v>
      </c>
      <c r="L14" s="2">
        <v>133646</v>
      </c>
      <c r="M14" s="2">
        <v>140548</v>
      </c>
      <c r="N14" s="2">
        <v>147000</v>
      </c>
      <c r="O14" s="2">
        <v>152707</v>
      </c>
      <c r="P14" s="2">
        <v>157449</v>
      </c>
      <c r="Q14" s="2">
        <v>161465</v>
      </c>
      <c r="R14" s="2">
        <v>164229</v>
      </c>
      <c r="S14" s="2">
        <v>554566</v>
      </c>
      <c r="T14" s="2">
        <v>582450</v>
      </c>
      <c r="U14" s="2">
        <v>608401</v>
      </c>
      <c r="V14" s="2">
        <v>631344</v>
      </c>
      <c r="W14" s="2">
        <v>650281</v>
      </c>
      <c r="X14" s="2">
        <v>666250</v>
      </c>
      <c r="Y14" s="2">
        <v>677234</v>
      </c>
      <c r="Z14" s="2">
        <v>2325975110</v>
      </c>
      <c r="AA14" s="2">
        <v>2465985734</v>
      </c>
      <c r="AB14" s="2">
        <v>2604901261</v>
      </c>
      <c r="AC14" s="2">
        <v>2730254674</v>
      </c>
      <c r="AD14" s="2">
        <v>2842919331</v>
      </c>
      <c r="AE14" s="2">
        <v>2945153351</v>
      </c>
      <c r="AF14" s="2">
        <v>3029073733</v>
      </c>
      <c r="AG14" s="1">
        <f>(Table13[[#This Row],[2050_BUILDINGS]]/Table13[[#This Row],[2020_BUILDINGS]])-1</f>
        <v>0.28287776799194764</v>
      </c>
      <c r="AH14" s="1">
        <f>(Table13[[#This Row],[2050_DWELLINGS]]/Table13[[#This Row],[2020_DWELLINGS]])-1</f>
        <v>0.22883587986172427</v>
      </c>
      <c r="AI14" s="1">
        <f>(Table13[[#This Row],[2050_OCCUPANTS]]/Table13[[#This Row],[2020_OCCUPANTS]])-1</f>
        <v>0.22119639501880739</v>
      </c>
      <c r="AJ14" s="1">
        <f>(Table13[[#This Row],[2050_TOTAL_REPL_COST_USD]]/Table13[[#This Row],[2020_TOTAL_REPL_COST_USD]])-1</f>
        <v>0.30228123249349825</v>
      </c>
      <c r="AK14"/>
      <c r="AL14"/>
    </row>
    <row r="15" spans="1:38" x14ac:dyDescent="0.2">
      <c r="A15" t="s">
        <v>22</v>
      </c>
      <c r="B15" t="s">
        <v>24</v>
      </c>
      <c r="C15" t="s">
        <v>115</v>
      </c>
      <c r="D15" t="s">
        <v>95</v>
      </c>
      <c r="E15" s="2">
        <v>155848</v>
      </c>
      <c r="F15" s="2">
        <v>167275</v>
      </c>
      <c r="G15" s="2">
        <v>176824</v>
      </c>
      <c r="H15" s="2">
        <v>184815</v>
      </c>
      <c r="I15" s="2">
        <v>193069</v>
      </c>
      <c r="J15" s="2">
        <v>200705</v>
      </c>
      <c r="K15" s="2">
        <v>208321</v>
      </c>
      <c r="L15" s="2">
        <v>159255</v>
      </c>
      <c r="M15" s="2">
        <v>170945</v>
      </c>
      <c r="N15" s="2">
        <v>180735</v>
      </c>
      <c r="O15" s="2">
        <v>188919</v>
      </c>
      <c r="P15" s="2">
        <v>197140</v>
      </c>
      <c r="Q15" s="2">
        <v>203721</v>
      </c>
      <c r="R15" s="2">
        <v>210333</v>
      </c>
      <c r="S15" s="2">
        <v>984484</v>
      </c>
      <c r="T15" s="2">
        <v>1056222</v>
      </c>
      <c r="U15" s="2">
        <v>1116006</v>
      </c>
      <c r="V15" s="2">
        <v>1165842</v>
      </c>
      <c r="W15" s="2">
        <v>1215656</v>
      </c>
      <c r="X15" s="2">
        <v>1255515</v>
      </c>
      <c r="Y15" s="2">
        <v>1295360</v>
      </c>
      <c r="Z15" s="2">
        <v>1683145715</v>
      </c>
      <c r="AA15" s="2">
        <v>1811675219</v>
      </c>
      <c r="AB15" s="2">
        <v>1922752586</v>
      </c>
      <c r="AC15" s="2">
        <v>2018310318</v>
      </c>
      <c r="AD15" s="2">
        <v>2116619902</v>
      </c>
      <c r="AE15" s="2">
        <v>2205818537</v>
      </c>
      <c r="AF15" s="2">
        <v>2294386390</v>
      </c>
      <c r="AG15" s="1">
        <f>(Table13[[#This Row],[2050_BUILDINGS]]/Table13[[#This Row],[2020_BUILDINGS]])-1</f>
        <v>0.33669344489502584</v>
      </c>
      <c r="AH15" s="1">
        <f>(Table13[[#This Row],[2050_DWELLINGS]]/Table13[[#This Row],[2020_DWELLINGS]])-1</f>
        <v>0.32073090326834319</v>
      </c>
      <c r="AI15" s="1">
        <f>(Table13[[#This Row],[2050_OCCUPANTS]]/Table13[[#This Row],[2020_OCCUPANTS]])-1</f>
        <v>0.31577557380312937</v>
      </c>
      <c r="AJ15" s="1">
        <f>(Table13[[#This Row],[2050_TOTAL_REPL_COST_USD]]/Table13[[#This Row],[2020_TOTAL_REPL_COST_USD]])-1</f>
        <v>0.36315374809958145</v>
      </c>
      <c r="AK15"/>
      <c r="AL15"/>
    </row>
    <row r="16" spans="1:38" x14ac:dyDescent="0.2">
      <c r="A16" t="s">
        <v>37</v>
      </c>
      <c r="B16" t="s">
        <v>38</v>
      </c>
      <c r="C16" t="s">
        <v>116</v>
      </c>
      <c r="D16" t="s">
        <v>168</v>
      </c>
      <c r="E16" s="2">
        <v>6633261</v>
      </c>
      <c r="F16" s="2">
        <v>7194243</v>
      </c>
      <c r="G16" s="2">
        <v>7692646</v>
      </c>
      <c r="H16" s="2">
        <v>8130341</v>
      </c>
      <c r="I16" s="2">
        <v>8572926</v>
      </c>
      <c r="J16" s="2">
        <v>9031630</v>
      </c>
      <c r="K16" s="2">
        <v>9480682</v>
      </c>
      <c r="L16" s="2">
        <v>7450214</v>
      </c>
      <c r="M16" s="2">
        <v>8053179</v>
      </c>
      <c r="N16" s="2">
        <v>8570880</v>
      </c>
      <c r="O16" s="2">
        <v>9019941</v>
      </c>
      <c r="P16" s="2">
        <v>9469186</v>
      </c>
      <c r="Q16" s="2">
        <v>9935725</v>
      </c>
      <c r="R16" s="2">
        <v>10385380</v>
      </c>
      <c r="S16" s="2">
        <v>43771536</v>
      </c>
      <c r="T16" s="2">
        <v>47261270</v>
      </c>
      <c r="U16" s="2">
        <v>50252505</v>
      </c>
      <c r="V16" s="2">
        <v>52844881</v>
      </c>
      <c r="W16" s="2">
        <v>55437283</v>
      </c>
      <c r="X16" s="2">
        <v>58129349</v>
      </c>
      <c r="Y16" s="2">
        <v>60721779</v>
      </c>
      <c r="Z16" s="2">
        <v>266289718424</v>
      </c>
      <c r="AA16" s="2">
        <v>292142770499</v>
      </c>
      <c r="AB16" s="2">
        <v>315110746931</v>
      </c>
      <c r="AC16" s="2">
        <v>335279492686</v>
      </c>
      <c r="AD16" s="2">
        <v>355673495473</v>
      </c>
      <c r="AE16" s="2">
        <v>376809884987</v>
      </c>
      <c r="AF16" s="2">
        <v>397503314797</v>
      </c>
      <c r="AG16" s="1">
        <f>(Table13[[#This Row],[2050_BUILDINGS]]/Table13[[#This Row],[2020_BUILDINGS]])-1</f>
        <v>0.42926412815657344</v>
      </c>
      <c r="AH16" s="1">
        <f>(Table13[[#This Row],[2050_DWELLINGS]]/Table13[[#This Row],[2020_DWELLINGS]])-1</f>
        <v>0.39397069668065909</v>
      </c>
      <c r="AI16" s="1">
        <f>(Table13[[#This Row],[2050_OCCUPANTS]]/Table13[[#This Row],[2020_OCCUPANTS]])-1</f>
        <v>0.3872435045459679</v>
      </c>
      <c r="AJ16" s="1">
        <f>(Table13[[#This Row],[2050_TOTAL_REPL_COST_USD]]/Table13[[#This Row],[2020_TOTAL_REPL_COST_USD]])-1</f>
        <v>0.49274751255726312</v>
      </c>
      <c r="AK16"/>
      <c r="AL16"/>
    </row>
    <row r="17" spans="1:38" x14ac:dyDescent="0.2">
      <c r="A17" t="s">
        <v>37</v>
      </c>
      <c r="B17" t="s">
        <v>39</v>
      </c>
      <c r="C17" t="s">
        <v>117</v>
      </c>
      <c r="D17" t="s">
        <v>169</v>
      </c>
      <c r="E17" s="2">
        <v>22800605</v>
      </c>
      <c r="F17" s="2">
        <v>25030261</v>
      </c>
      <c r="G17" s="2">
        <v>27027328</v>
      </c>
      <c r="H17" s="2">
        <v>29015604</v>
      </c>
      <c r="I17" s="2">
        <v>31216801</v>
      </c>
      <c r="J17" s="2">
        <v>33407334</v>
      </c>
      <c r="K17" s="2">
        <v>35592519</v>
      </c>
      <c r="L17" s="2">
        <v>24862255</v>
      </c>
      <c r="M17" s="2">
        <v>27309427</v>
      </c>
      <c r="N17" s="2">
        <v>29528252</v>
      </c>
      <c r="O17" s="2">
        <v>31761984</v>
      </c>
      <c r="P17" s="2">
        <v>34257597</v>
      </c>
      <c r="Q17" s="2">
        <v>36771493</v>
      </c>
      <c r="R17" s="2">
        <v>39294323</v>
      </c>
      <c r="S17" s="2">
        <v>102109026</v>
      </c>
      <c r="T17" s="2">
        <v>112119692</v>
      </c>
      <c r="U17" s="2">
        <v>121129300</v>
      </c>
      <c r="V17" s="2">
        <v>130138967</v>
      </c>
      <c r="W17" s="2">
        <v>140149595</v>
      </c>
      <c r="X17" s="2">
        <v>150160313</v>
      </c>
      <c r="Y17" s="2">
        <v>160170973</v>
      </c>
      <c r="Z17" s="2">
        <v>476735571326</v>
      </c>
      <c r="AA17" s="2">
        <v>525385139574</v>
      </c>
      <c r="AB17" s="2">
        <v>572420363215</v>
      </c>
      <c r="AC17" s="2">
        <v>622390009421</v>
      </c>
      <c r="AD17" s="2">
        <v>680616258924</v>
      </c>
      <c r="AE17" s="2">
        <v>742453667940</v>
      </c>
      <c r="AF17" s="2">
        <v>806054005179</v>
      </c>
      <c r="AG17" s="1">
        <f>(Table13[[#This Row],[2050_BUILDINGS]]/Table13[[#This Row],[2020_BUILDINGS]])-1</f>
        <v>0.56103397256344723</v>
      </c>
      <c r="AH17" s="1">
        <f>(Table13[[#This Row],[2050_DWELLINGS]]/Table13[[#This Row],[2020_DWELLINGS]])-1</f>
        <v>0.5804810545141621</v>
      </c>
      <c r="AI17" s="1">
        <f>(Table13[[#This Row],[2050_OCCUPANTS]]/Table13[[#This Row],[2020_OCCUPANTS]])-1</f>
        <v>0.56862697916636673</v>
      </c>
      <c r="AJ17" s="1">
        <f>(Table13[[#This Row],[2050_TOTAL_REPL_COST_USD]]/Table13[[#This Row],[2020_TOTAL_REPL_COST_USD]])-1</f>
        <v>0.69077797768903304</v>
      </c>
      <c r="AK17"/>
      <c r="AL17"/>
    </row>
    <row r="18" spans="1:38" x14ac:dyDescent="0.2">
      <c r="A18" t="s">
        <v>22</v>
      </c>
      <c r="B18" t="s">
        <v>25</v>
      </c>
      <c r="C18" t="s">
        <v>118</v>
      </c>
      <c r="D18" t="s">
        <v>170</v>
      </c>
      <c r="E18" s="2">
        <v>703324</v>
      </c>
      <c r="F18" s="2">
        <v>767752</v>
      </c>
      <c r="G18" s="2">
        <v>842211</v>
      </c>
      <c r="H18" s="2">
        <v>926849</v>
      </c>
      <c r="I18" s="2">
        <v>1017642</v>
      </c>
      <c r="J18" s="2">
        <v>1110547</v>
      </c>
      <c r="K18" s="2">
        <v>1199712</v>
      </c>
      <c r="L18" s="2">
        <v>736242</v>
      </c>
      <c r="M18" s="2">
        <v>804180</v>
      </c>
      <c r="N18" s="2">
        <v>882719</v>
      </c>
      <c r="O18" s="2">
        <v>972003</v>
      </c>
      <c r="P18" s="2">
        <v>1067781</v>
      </c>
      <c r="Q18" s="2">
        <v>1165947</v>
      </c>
      <c r="R18" s="2">
        <v>1260269</v>
      </c>
      <c r="S18" s="2">
        <v>3543118</v>
      </c>
      <c r="T18" s="2">
        <v>3862510</v>
      </c>
      <c r="U18" s="2">
        <v>4231790</v>
      </c>
      <c r="V18" s="2">
        <v>4650952</v>
      </c>
      <c r="W18" s="2">
        <v>5100095</v>
      </c>
      <c r="X18" s="2">
        <v>5559211</v>
      </c>
      <c r="Y18" s="2">
        <v>5998349</v>
      </c>
      <c r="Z18" s="2">
        <v>11121666640</v>
      </c>
      <c r="AA18" s="2">
        <v>12247554032</v>
      </c>
      <c r="AB18" s="2">
        <v>13549578983</v>
      </c>
      <c r="AC18" s="2">
        <v>15035807798</v>
      </c>
      <c r="AD18" s="2">
        <v>16640791397</v>
      </c>
      <c r="AE18" s="2">
        <v>18300210920</v>
      </c>
      <c r="AF18" s="2">
        <v>19920003199</v>
      </c>
      <c r="AG18" s="1">
        <f>(Table13[[#This Row],[2050_BUILDINGS]]/Table13[[#This Row],[2020_BUILDINGS]])-1</f>
        <v>0.70577429463518948</v>
      </c>
      <c r="AH18" s="1">
        <f>(Table13[[#This Row],[2050_DWELLINGS]]/Table13[[#This Row],[2020_DWELLINGS]])-1</f>
        <v>0.71175917700973312</v>
      </c>
      <c r="AI18" s="1">
        <f>(Table13[[#This Row],[2050_OCCUPANTS]]/Table13[[#This Row],[2020_OCCUPANTS]])-1</f>
        <v>0.69295772819307744</v>
      </c>
      <c r="AJ18" s="1">
        <f>(Table13[[#This Row],[2050_TOTAL_REPL_COST_USD]]/Table13[[#This Row],[2020_TOTAL_REPL_COST_USD]])-1</f>
        <v>0.79109874839765926</v>
      </c>
      <c r="AK18"/>
      <c r="AL18"/>
    </row>
    <row r="19" spans="1:38" x14ac:dyDescent="0.2">
      <c r="A19" t="s">
        <v>22</v>
      </c>
      <c r="B19" t="s">
        <v>26</v>
      </c>
      <c r="C19" t="s">
        <v>119</v>
      </c>
      <c r="D19" t="s">
        <v>171</v>
      </c>
      <c r="E19" s="2">
        <v>25253241</v>
      </c>
      <c r="F19" s="2">
        <v>28742828</v>
      </c>
      <c r="G19" s="2">
        <v>32295068</v>
      </c>
      <c r="H19" s="2">
        <v>35905702</v>
      </c>
      <c r="I19" s="2">
        <v>39587991</v>
      </c>
      <c r="J19" s="2">
        <v>43563992</v>
      </c>
      <c r="K19" s="2">
        <v>47164517</v>
      </c>
      <c r="L19" s="2">
        <v>25581658</v>
      </c>
      <c r="M19" s="2">
        <v>29115664</v>
      </c>
      <c r="N19" s="2">
        <v>32712835</v>
      </c>
      <c r="O19" s="2">
        <v>36368856</v>
      </c>
      <c r="P19" s="2">
        <v>40097108</v>
      </c>
      <c r="Q19" s="2">
        <v>44122537</v>
      </c>
      <c r="R19" s="2">
        <v>47767238</v>
      </c>
      <c r="S19" s="2">
        <v>114551855</v>
      </c>
      <c r="T19" s="2">
        <v>129493401</v>
      </c>
      <c r="U19" s="2">
        <v>144434957</v>
      </c>
      <c r="V19" s="2">
        <v>159376496</v>
      </c>
      <c r="W19" s="2">
        <v>174318052</v>
      </c>
      <c r="X19" s="2">
        <v>190255694</v>
      </c>
      <c r="Y19" s="2">
        <v>204201126</v>
      </c>
      <c r="Z19" s="2">
        <v>263360822602</v>
      </c>
      <c r="AA19" s="2">
        <v>299927414074</v>
      </c>
      <c r="AB19" s="2">
        <v>337202863091</v>
      </c>
      <c r="AC19" s="2">
        <v>375139458086</v>
      </c>
      <c r="AD19" s="2">
        <v>413887149689</v>
      </c>
      <c r="AE19" s="2">
        <v>455763977379</v>
      </c>
      <c r="AF19" s="2">
        <v>493781743053</v>
      </c>
      <c r="AG19" s="1">
        <f>(Table13[[#This Row],[2050_BUILDINGS]]/Table13[[#This Row],[2020_BUILDINGS]])-1</f>
        <v>0.86766193693712412</v>
      </c>
      <c r="AH19" s="1">
        <f>(Table13[[#This Row],[2050_DWELLINGS]]/Table13[[#This Row],[2020_DWELLINGS]])-1</f>
        <v>0.86724558666213114</v>
      </c>
      <c r="AI19" s="1">
        <f>(Table13[[#This Row],[2050_OCCUPANTS]]/Table13[[#This Row],[2020_OCCUPANTS]])-1</f>
        <v>0.78260863606268094</v>
      </c>
      <c r="AJ19" s="1">
        <f>(Table13[[#This Row],[2050_TOTAL_REPL_COST_USD]]/Table13[[#This Row],[2020_TOTAL_REPL_COST_USD]])-1</f>
        <v>0.87492482053498177</v>
      </c>
      <c r="AK19"/>
      <c r="AL19"/>
    </row>
    <row r="20" spans="1:38" x14ac:dyDescent="0.2">
      <c r="A20" t="s">
        <v>12</v>
      </c>
      <c r="B20" t="s">
        <v>18</v>
      </c>
      <c r="C20" t="s">
        <v>120</v>
      </c>
      <c r="D20" t="s">
        <v>172</v>
      </c>
      <c r="E20" s="2">
        <v>513252</v>
      </c>
      <c r="F20" s="2">
        <v>576043</v>
      </c>
      <c r="G20" s="2">
        <v>635928</v>
      </c>
      <c r="H20" s="2">
        <v>697191</v>
      </c>
      <c r="I20" s="2">
        <v>759315</v>
      </c>
      <c r="J20" s="2">
        <v>822070</v>
      </c>
      <c r="K20" s="2">
        <v>885441</v>
      </c>
      <c r="L20" s="2">
        <v>540755</v>
      </c>
      <c r="M20" s="2">
        <v>604331</v>
      </c>
      <c r="N20" s="2">
        <v>665429</v>
      </c>
      <c r="O20" s="2">
        <v>728911</v>
      </c>
      <c r="P20" s="2">
        <v>794737</v>
      </c>
      <c r="Q20" s="2">
        <v>860585</v>
      </c>
      <c r="R20" s="2">
        <v>926489</v>
      </c>
      <c r="S20" s="2">
        <v>2160554</v>
      </c>
      <c r="T20" s="2">
        <v>2412463</v>
      </c>
      <c r="U20" s="2">
        <v>2654688</v>
      </c>
      <c r="V20" s="2">
        <v>2906584</v>
      </c>
      <c r="W20" s="2">
        <v>3168178</v>
      </c>
      <c r="X20" s="2">
        <v>3429774</v>
      </c>
      <c r="Y20" s="2">
        <v>3691373</v>
      </c>
      <c r="Z20" s="2">
        <v>10160431564</v>
      </c>
      <c r="AA20" s="2">
        <v>11419292603</v>
      </c>
      <c r="AB20" s="2">
        <v>12620357544</v>
      </c>
      <c r="AC20" s="2">
        <v>13848675163</v>
      </c>
      <c r="AD20" s="2">
        <v>15094512399</v>
      </c>
      <c r="AE20" s="2">
        <v>16352863622</v>
      </c>
      <c r="AF20" s="2">
        <v>17623728804</v>
      </c>
      <c r="AG20" s="1">
        <f>(Table13[[#This Row],[2050_BUILDINGS]]/Table13[[#This Row],[2020_BUILDINGS]])-1</f>
        <v>0.72515840172079216</v>
      </c>
      <c r="AH20" s="1">
        <f>(Table13[[#This Row],[2050_DWELLINGS]]/Table13[[#This Row],[2020_DWELLINGS]])-1</f>
        <v>0.71332488835054697</v>
      </c>
      <c r="AI20" s="1">
        <f>(Table13[[#This Row],[2050_OCCUPANTS]]/Table13[[#This Row],[2020_OCCUPANTS]])-1</f>
        <v>0.70853077497715855</v>
      </c>
      <c r="AJ20" s="1">
        <f>(Table13[[#This Row],[2050_TOTAL_REPL_COST_USD]]/Table13[[#This Row],[2020_TOTAL_REPL_COST_USD]])-1</f>
        <v>0.73454529888706999</v>
      </c>
      <c r="AK20"/>
      <c r="AL20"/>
    </row>
    <row r="21" spans="1:38" x14ac:dyDescent="0.2">
      <c r="A21" t="s">
        <v>55</v>
      </c>
      <c r="B21" t="s">
        <v>60</v>
      </c>
      <c r="C21" t="s">
        <v>121</v>
      </c>
      <c r="D21" t="s">
        <v>173</v>
      </c>
      <c r="E21" s="2">
        <v>7934530</v>
      </c>
      <c r="F21" s="2">
        <v>8814890</v>
      </c>
      <c r="G21" s="2">
        <v>9724474</v>
      </c>
      <c r="H21" s="2">
        <v>10663822</v>
      </c>
      <c r="I21" s="2">
        <v>11632556</v>
      </c>
      <c r="J21" s="2">
        <v>12604227</v>
      </c>
      <c r="K21" s="2">
        <v>13555564</v>
      </c>
      <c r="L21" s="2">
        <v>8422084</v>
      </c>
      <c r="M21" s="2">
        <v>9364987</v>
      </c>
      <c r="N21" s="2">
        <v>10339639</v>
      </c>
      <c r="O21" s="2">
        <v>11346909</v>
      </c>
      <c r="P21" s="2">
        <v>12386216</v>
      </c>
      <c r="Q21" s="2">
        <v>13429215</v>
      </c>
      <c r="R21" s="2">
        <v>14451875</v>
      </c>
      <c r="S21" s="2">
        <v>31038147</v>
      </c>
      <c r="T21" s="2">
        <v>34331600</v>
      </c>
      <c r="U21" s="2">
        <v>37724830</v>
      </c>
      <c r="V21" s="2">
        <v>41217868</v>
      </c>
      <c r="W21" s="2">
        <v>44810692</v>
      </c>
      <c r="X21" s="2">
        <v>48403545</v>
      </c>
      <c r="Y21" s="2">
        <v>51896584</v>
      </c>
      <c r="Z21" s="2">
        <v>236400872559</v>
      </c>
      <c r="AA21" s="2">
        <v>264174936877</v>
      </c>
      <c r="AB21" s="2">
        <v>292963737975</v>
      </c>
      <c r="AC21" s="2">
        <v>322814678397</v>
      </c>
      <c r="AD21" s="2">
        <v>353696237934</v>
      </c>
      <c r="AE21" s="2">
        <v>384780602103</v>
      </c>
      <c r="AF21" s="2">
        <v>415470616288</v>
      </c>
      <c r="AG21" s="1">
        <f>(Table13[[#This Row],[2050_BUILDINGS]]/Table13[[#This Row],[2020_BUILDINGS]])-1</f>
        <v>0.70842683813660035</v>
      </c>
      <c r="AH21" s="1">
        <f>(Table13[[#This Row],[2050_DWELLINGS]]/Table13[[#This Row],[2020_DWELLINGS]])-1</f>
        <v>0.71594999527432868</v>
      </c>
      <c r="AI21" s="1">
        <f>(Table13[[#This Row],[2050_OCCUPANTS]]/Table13[[#This Row],[2020_OCCUPANTS]])-1</f>
        <v>0.67202584613056948</v>
      </c>
      <c r="AJ21" s="1">
        <f>(Table13[[#This Row],[2050_TOTAL_REPL_COST_USD]]/Table13[[#This Row],[2020_TOTAL_REPL_COST_USD]])-1</f>
        <v>0.75748342969549953</v>
      </c>
      <c r="AK21"/>
      <c r="AL21"/>
    </row>
    <row r="22" spans="1:38" x14ac:dyDescent="0.2">
      <c r="A22" t="s">
        <v>55</v>
      </c>
      <c r="B22" t="s">
        <v>61</v>
      </c>
      <c r="C22" t="s">
        <v>122</v>
      </c>
      <c r="D22" t="s">
        <v>174</v>
      </c>
      <c r="E22" s="2">
        <v>2037926</v>
      </c>
      <c r="F22" s="2">
        <v>2328801</v>
      </c>
      <c r="G22" s="2">
        <v>2633198</v>
      </c>
      <c r="H22" s="2">
        <v>2950472</v>
      </c>
      <c r="I22" s="2">
        <v>3295855</v>
      </c>
      <c r="J22" s="2">
        <v>3623729</v>
      </c>
      <c r="K22" s="2">
        <v>3979800</v>
      </c>
      <c r="L22" s="2">
        <v>2109101</v>
      </c>
      <c r="M22" s="2">
        <v>2411514</v>
      </c>
      <c r="N22" s="2">
        <v>2728537</v>
      </c>
      <c r="O22" s="2">
        <v>3059718</v>
      </c>
      <c r="P22" s="2">
        <v>3420831</v>
      </c>
      <c r="Q22" s="2">
        <v>3764438</v>
      </c>
      <c r="R22" s="2">
        <v>4138096</v>
      </c>
      <c r="S22" s="2">
        <v>13072653</v>
      </c>
      <c r="T22" s="2">
        <v>14968659</v>
      </c>
      <c r="U22" s="2">
        <v>16964489</v>
      </c>
      <c r="V22" s="2">
        <v>19060096</v>
      </c>
      <c r="W22" s="2">
        <v>21355281</v>
      </c>
      <c r="X22" s="2">
        <v>23550703</v>
      </c>
      <c r="Y22" s="2">
        <v>25945705</v>
      </c>
      <c r="Z22" s="2">
        <v>46415997206</v>
      </c>
      <c r="AA22" s="2">
        <v>53354518030</v>
      </c>
      <c r="AB22" s="2">
        <v>60735829272</v>
      </c>
      <c r="AC22" s="2">
        <v>68588962179</v>
      </c>
      <c r="AD22" s="2">
        <v>77283113325</v>
      </c>
      <c r="AE22" s="2">
        <v>85707547286</v>
      </c>
      <c r="AF22" s="2">
        <v>94968805390</v>
      </c>
      <c r="AG22" s="1">
        <f>(Table13[[#This Row],[2050_BUILDINGS]]/Table13[[#This Row],[2020_BUILDINGS]])-1</f>
        <v>0.952867768505824</v>
      </c>
      <c r="AH22" s="1">
        <f>(Table13[[#This Row],[2050_DWELLINGS]]/Table13[[#This Row],[2020_DWELLINGS]])-1</f>
        <v>0.96201888861652418</v>
      </c>
      <c r="AI22" s="1">
        <f>(Table13[[#This Row],[2050_OCCUPANTS]]/Table13[[#This Row],[2020_OCCUPANTS]])-1</f>
        <v>0.98473140838359274</v>
      </c>
      <c r="AJ22" s="1">
        <f>(Table13[[#This Row],[2050_TOTAL_REPL_COST_USD]]/Table13[[#This Row],[2020_TOTAL_REPL_COST_USD]])-1</f>
        <v>1.0460360889914004</v>
      </c>
      <c r="AK22"/>
      <c r="AL22"/>
    </row>
    <row r="23" spans="1:38" x14ac:dyDescent="0.2">
      <c r="A23" t="s">
        <v>55</v>
      </c>
      <c r="B23" t="s">
        <v>62</v>
      </c>
      <c r="C23" t="s">
        <v>123</v>
      </c>
      <c r="D23" t="s">
        <v>175</v>
      </c>
      <c r="E23" s="2">
        <v>274191</v>
      </c>
      <c r="F23" s="2">
        <v>316562</v>
      </c>
      <c r="G23" s="2">
        <v>362592</v>
      </c>
      <c r="H23" s="2">
        <v>411093</v>
      </c>
      <c r="I23" s="2">
        <v>462090</v>
      </c>
      <c r="J23" s="2">
        <v>513328</v>
      </c>
      <c r="K23" s="2">
        <v>565871</v>
      </c>
      <c r="L23" s="2">
        <v>291037</v>
      </c>
      <c r="M23" s="2">
        <v>336358</v>
      </c>
      <c r="N23" s="2">
        <v>385586</v>
      </c>
      <c r="O23" s="2">
        <v>437530</v>
      </c>
      <c r="P23" s="2">
        <v>492121</v>
      </c>
      <c r="Q23" s="2">
        <v>547042</v>
      </c>
      <c r="R23" s="2">
        <v>603413</v>
      </c>
      <c r="S23" s="2">
        <v>2384230</v>
      </c>
      <c r="T23" s="2">
        <v>2738899</v>
      </c>
      <c r="U23" s="2">
        <v>3123151</v>
      </c>
      <c r="V23" s="2">
        <v>3527091</v>
      </c>
      <c r="W23" s="2">
        <v>3950732</v>
      </c>
      <c r="X23" s="2">
        <v>4374361</v>
      </c>
      <c r="Y23" s="2">
        <v>4807879</v>
      </c>
      <c r="Z23" s="2">
        <v>6589069235</v>
      </c>
      <c r="AA23" s="2">
        <v>7673289391</v>
      </c>
      <c r="AB23" s="2">
        <v>8856900380</v>
      </c>
      <c r="AC23" s="2">
        <v>10110465683</v>
      </c>
      <c r="AD23" s="2">
        <v>11431341748</v>
      </c>
      <c r="AE23" s="2">
        <v>12769696641</v>
      </c>
      <c r="AF23" s="2">
        <v>14147084522</v>
      </c>
      <c r="AG23" s="1">
        <f>(Table13[[#This Row],[2050_BUILDINGS]]/Table13[[#This Row],[2020_BUILDINGS]])-1</f>
        <v>1.0637840045807483</v>
      </c>
      <c r="AH23" s="1">
        <f>(Table13[[#This Row],[2050_DWELLINGS]]/Table13[[#This Row],[2020_DWELLINGS]])-1</f>
        <v>1.0733205743599612</v>
      </c>
      <c r="AI23" s="1">
        <f>(Table13[[#This Row],[2050_OCCUPANTS]]/Table13[[#This Row],[2020_OCCUPANTS]])-1</f>
        <v>1.0165332203688404</v>
      </c>
      <c r="AJ23" s="1">
        <f>(Table13[[#This Row],[2050_TOTAL_REPL_COST_USD]]/Table13[[#This Row],[2020_TOTAL_REPL_COST_USD]])-1</f>
        <v>1.1470535545222571</v>
      </c>
      <c r="AK23"/>
      <c r="AL23"/>
    </row>
    <row r="24" spans="1:38" x14ac:dyDescent="0.2">
      <c r="A24" t="s">
        <v>55</v>
      </c>
      <c r="B24" t="s">
        <v>63</v>
      </c>
      <c r="C24" t="s">
        <v>124</v>
      </c>
      <c r="D24" t="s">
        <v>176</v>
      </c>
      <c r="E24" s="2">
        <v>228757</v>
      </c>
      <c r="F24" s="2">
        <v>256964</v>
      </c>
      <c r="G24" s="2">
        <v>286428</v>
      </c>
      <c r="H24" s="2">
        <v>317147</v>
      </c>
      <c r="I24" s="2">
        <v>350263</v>
      </c>
      <c r="J24" s="2">
        <v>383484</v>
      </c>
      <c r="K24" s="2">
        <v>416769</v>
      </c>
      <c r="L24" s="2">
        <v>239226</v>
      </c>
      <c r="M24" s="2">
        <v>268849</v>
      </c>
      <c r="N24" s="2">
        <v>299804</v>
      </c>
      <c r="O24" s="2">
        <v>332119</v>
      </c>
      <c r="P24" s="2">
        <v>367003</v>
      </c>
      <c r="Q24" s="2">
        <v>401997</v>
      </c>
      <c r="R24" s="2">
        <v>437096</v>
      </c>
      <c r="S24" s="2">
        <v>1966720</v>
      </c>
      <c r="T24" s="2">
        <v>2206311</v>
      </c>
      <c r="U24" s="2">
        <v>2455891</v>
      </c>
      <c r="V24" s="2">
        <v>2715468</v>
      </c>
      <c r="W24" s="2">
        <v>2994975</v>
      </c>
      <c r="X24" s="2">
        <v>3274505</v>
      </c>
      <c r="Y24" s="2">
        <v>3554045</v>
      </c>
      <c r="Z24" s="2">
        <v>4956909415</v>
      </c>
      <c r="AA24" s="2">
        <v>5594257565</v>
      </c>
      <c r="AB24" s="2">
        <v>6266111586</v>
      </c>
      <c r="AC24" s="2">
        <v>6971527001</v>
      </c>
      <c r="AD24" s="2">
        <v>7736768912</v>
      </c>
      <c r="AE24" s="2">
        <v>8510893277</v>
      </c>
      <c r="AF24" s="2">
        <v>9291333445</v>
      </c>
      <c r="AG24" s="1">
        <f>(Table13[[#This Row],[2050_BUILDINGS]]/Table13[[#This Row],[2020_BUILDINGS]])-1</f>
        <v>0.8218852319273291</v>
      </c>
      <c r="AH24" s="1">
        <f>(Table13[[#This Row],[2050_DWELLINGS]]/Table13[[#This Row],[2020_DWELLINGS]])-1</f>
        <v>0.82712581408375341</v>
      </c>
      <c r="AI24" s="1">
        <f>(Table13[[#This Row],[2050_OCCUPANTS]]/Table13[[#This Row],[2020_OCCUPANTS]])-1</f>
        <v>0.80709251952489414</v>
      </c>
      <c r="AJ24" s="1">
        <f>(Table13[[#This Row],[2050_TOTAL_REPL_COST_USD]]/Table13[[#This Row],[2020_TOTAL_REPL_COST_USD]])-1</f>
        <v>0.87442066560338794</v>
      </c>
      <c r="AK24"/>
      <c r="AL24"/>
    </row>
    <row r="25" spans="1:38" x14ac:dyDescent="0.2">
      <c r="A25" t="s">
        <v>12</v>
      </c>
      <c r="B25" t="s">
        <v>19</v>
      </c>
      <c r="C25" t="s">
        <v>125</v>
      </c>
      <c r="D25" t="s">
        <v>177</v>
      </c>
      <c r="E25" s="2">
        <v>210964</v>
      </c>
      <c r="F25" s="2">
        <v>247374</v>
      </c>
      <c r="G25" s="2">
        <v>282296</v>
      </c>
      <c r="H25" s="2">
        <v>318772</v>
      </c>
      <c r="I25" s="2">
        <v>355226</v>
      </c>
      <c r="J25" s="2">
        <v>391727</v>
      </c>
      <c r="K25" s="2">
        <v>426732</v>
      </c>
      <c r="L25" s="2">
        <v>221732</v>
      </c>
      <c r="M25" s="2">
        <v>260076</v>
      </c>
      <c r="N25" s="2">
        <v>296877</v>
      </c>
      <c r="O25" s="2">
        <v>335324</v>
      </c>
      <c r="P25" s="2">
        <v>373750</v>
      </c>
      <c r="Q25" s="2">
        <v>412239</v>
      </c>
      <c r="R25" s="2">
        <v>449133</v>
      </c>
      <c r="S25" s="2">
        <v>1396544</v>
      </c>
      <c r="T25" s="2">
        <v>1635952</v>
      </c>
      <c r="U25" s="2">
        <v>1865386</v>
      </c>
      <c r="V25" s="2">
        <v>2104794</v>
      </c>
      <c r="W25" s="2">
        <v>2344199</v>
      </c>
      <c r="X25" s="2">
        <v>2583616</v>
      </c>
      <c r="Y25" s="2">
        <v>2813043</v>
      </c>
      <c r="Z25" s="2">
        <v>3845837103</v>
      </c>
      <c r="AA25" s="2">
        <v>4524825321</v>
      </c>
      <c r="AB25" s="2">
        <v>5178805998</v>
      </c>
      <c r="AC25" s="2">
        <v>5863052777</v>
      </c>
      <c r="AD25" s="2">
        <v>6547905671</v>
      </c>
      <c r="AE25" s="2">
        <v>7235013809</v>
      </c>
      <c r="AF25" s="2">
        <v>7895984062</v>
      </c>
      <c r="AG25" s="1">
        <f>(Table13[[#This Row],[2050_BUILDINGS]]/Table13[[#This Row],[2020_BUILDINGS]])-1</f>
        <v>1.0227716577235926</v>
      </c>
      <c r="AH25" s="1">
        <f>(Table13[[#This Row],[2050_DWELLINGS]]/Table13[[#This Row],[2020_DWELLINGS]])-1</f>
        <v>1.0255669005826853</v>
      </c>
      <c r="AI25" s="1">
        <f>(Table13[[#This Row],[2050_OCCUPANTS]]/Table13[[#This Row],[2020_OCCUPANTS]])-1</f>
        <v>1.014288844461757</v>
      </c>
      <c r="AJ25" s="1">
        <f>(Table13[[#This Row],[2050_TOTAL_REPL_COST_USD]]/Table13[[#This Row],[2020_TOTAL_REPL_COST_USD]])-1</f>
        <v>1.0531249375696712</v>
      </c>
      <c r="AK25"/>
      <c r="AL25"/>
    </row>
    <row r="26" spans="1:38" x14ac:dyDescent="0.2">
      <c r="A26" t="s">
        <v>22</v>
      </c>
      <c r="B26" t="s">
        <v>27</v>
      </c>
      <c r="C26" t="s">
        <v>126</v>
      </c>
      <c r="D26" t="s">
        <v>178</v>
      </c>
      <c r="E26" s="2">
        <v>14171207</v>
      </c>
      <c r="F26" s="2">
        <v>15812780</v>
      </c>
      <c r="G26" s="2">
        <v>17509582</v>
      </c>
      <c r="H26" s="2">
        <v>19262261</v>
      </c>
      <c r="I26" s="2">
        <v>20991219</v>
      </c>
      <c r="J26" s="2">
        <v>22643105</v>
      </c>
      <c r="K26" s="2">
        <v>24218870</v>
      </c>
      <c r="L26" s="2">
        <v>14773415</v>
      </c>
      <c r="M26" s="2">
        <v>16501452</v>
      </c>
      <c r="N26" s="2">
        <v>18292064</v>
      </c>
      <c r="O26" s="2">
        <v>20147208</v>
      </c>
      <c r="P26" s="2">
        <v>21982767</v>
      </c>
      <c r="Q26" s="2">
        <v>23741992</v>
      </c>
      <c r="R26" s="2">
        <v>25427446</v>
      </c>
      <c r="S26" s="2">
        <v>53744611</v>
      </c>
      <c r="T26" s="2">
        <v>59938308</v>
      </c>
      <c r="U26" s="2">
        <v>66331646</v>
      </c>
      <c r="V26" s="2">
        <v>72924900</v>
      </c>
      <c r="W26" s="2">
        <v>79418179</v>
      </c>
      <c r="X26" s="2">
        <v>85611789</v>
      </c>
      <c r="Y26" s="2">
        <v>91505749</v>
      </c>
      <c r="Z26" s="2">
        <v>243653201312</v>
      </c>
      <c r="AA26" s="2">
        <v>274544707710</v>
      </c>
      <c r="AB26" s="2">
        <v>307181415104</v>
      </c>
      <c r="AC26" s="2">
        <v>341794454289</v>
      </c>
      <c r="AD26" s="2">
        <v>376814766632</v>
      </c>
      <c r="AE26" s="2">
        <v>411145832233</v>
      </c>
      <c r="AF26" s="2">
        <v>445066017605</v>
      </c>
      <c r="AG26" s="1">
        <f>(Table13[[#This Row],[2050_BUILDINGS]]/Table13[[#This Row],[2020_BUILDINGS]])-1</f>
        <v>0.70901956340063332</v>
      </c>
      <c r="AH26" s="1">
        <f>(Table13[[#This Row],[2050_DWELLINGS]]/Table13[[#This Row],[2020_DWELLINGS]])-1</f>
        <v>0.72116237173327891</v>
      </c>
      <c r="AI26" s="1">
        <f>(Table13[[#This Row],[2050_OCCUPANTS]]/Table13[[#This Row],[2020_OCCUPANTS]])-1</f>
        <v>0.70260324332796831</v>
      </c>
      <c r="AJ26" s="1">
        <f>(Table13[[#This Row],[2050_TOTAL_REPL_COST_USD]]/Table13[[#This Row],[2020_TOTAL_REPL_COST_USD]])-1</f>
        <v>0.82663726644448721</v>
      </c>
      <c r="AK26"/>
      <c r="AL26"/>
    </row>
    <row r="27" spans="1:38" x14ac:dyDescent="0.2">
      <c r="A27" t="s">
        <v>55</v>
      </c>
      <c r="B27" t="s">
        <v>64</v>
      </c>
      <c r="C27" t="s">
        <v>127</v>
      </c>
      <c r="D27" t="s">
        <v>179</v>
      </c>
      <c r="E27" s="2">
        <v>940690</v>
      </c>
      <c r="F27" s="2">
        <v>1058725</v>
      </c>
      <c r="G27" s="2">
        <v>1186398</v>
      </c>
      <c r="H27" s="2">
        <v>1321776</v>
      </c>
      <c r="I27" s="2">
        <v>1461181</v>
      </c>
      <c r="J27" s="2">
        <v>1602658</v>
      </c>
      <c r="K27" s="2">
        <v>1746225</v>
      </c>
      <c r="L27" s="2">
        <v>969164</v>
      </c>
      <c r="M27" s="2">
        <v>1091449</v>
      </c>
      <c r="N27" s="2">
        <v>1223805</v>
      </c>
      <c r="O27" s="2">
        <v>1364370</v>
      </c>
      <c r="P27" s="2">
        <v>1509234</v>
      </c>
      <c r="Q27" s="2">
        <v>1656410</v>
      </c>
      <c r="R27" s="2">
        <v>1805860</v>
      </c>
      <c r="S27" s="2">
        <v>5020767</v>
      </c>
      <c r="T27" s="2">
        <v>5645889</v>
      </c>
      <c r="U27" s="2">
        <v>6320614</v>
      </c>
      <c r="V27" s="2">
        <v>7035023</v>
      </c>
      <c r="W27" s="2">
        <v>7769301</v>
      </c>
      <c r="X27" s="2">
        <v>8513479</v>
      </c>
      <c r="Y27" s="2">
        <v>9267588</v>
      </c>
      <c r="Z27" s="2">
        <v>11927313835</v>
      </c>
      <c r="AA27" s="2">
        <v>13506088441</v>
      </c>
      <c r="AB27" s="2">
        <v>15233527092</v>
      </c>
      <c r="AC27" s="2">
        <v>17086209479</v>
      </c>
      <c r="AD27" s="2">
        <v>19014032900</v>
      </c>
      <c r="AE27" s="2">
        <v>20987981619</v>
      </c>
      <c r="AF27" s="2">
        <v>23007106563</v>
      </c>
      <c r="AG27" s="1">
        <f>(Table13[[#This Row],[2050_BUILDINGS]]/Table13[[#This Row],[2020_BUILDINGS]])-1</f>
        <v>0.85632354973476921</v>
      </c>
      <c r="AH27" s="1">
        <f>(Table13[[#This Row],[2050_DWELLINGS]]/Table13[[#This Row],[2020_DWELLINGS]])-1</f>
        <v>0.86331725074394017</v>
      </c>
      <c r="AI27" s="1">
        <f>(Table13[[#This Row],[2050_OCCUPANTS]]/Table13[[#This Row],[2020_OCCUPANTS]])-1</f>
        <v>0.84585104228099017</v>
      </c>
      <c r="AJ27" s="1">
        <f>(Table13[[#This Row],[2050_TOTAL_REPL_COST_USD]]/Table13[[#This Row],[2020_TOTAL_REPL_COST_USD]])-1</f>
        <v>0.92894283501512298</v>
      </c>
      <c r="AK27"/>
      <c r="AL27"/>
    </row>
    <row r="28" spans="1:38" x14ac:dyDescent="0.2">
      <c r="A28" t="s">
        <v>37</v>
      </c>
      <c r="B28" t="s">
        <v>40</v>
      </c>
      <c r="C28" t="s">
        <v>128</v>
      </c>
      <c r="D28" t="s">
        <v>180</v>
      </c>
      <c r="E28" s="2">
        <v>1103255</v>
      </c>
      <c r="F28" s="2">
        <v>1172080</v>
      </c>
      <c r="G28" s="2">
        <v>1233615</v>
      </c>
      <c r="H28" s="2">
        <v>1289897</v>
      </c>
      <c r="I28" s="2">
        <v>1339376</v>
      </c>
      <c r="J28" s="2">
        <v>1385609</v>
      </c>
      <c r="K28" s="2">
        <v>1421468</v>
      </c>
      <c r="L28" s="2">
        <v>1247811</v>
      </c>
      <c r="M28" s="2">
        <v>1321624</v>
      </c>
      <c r="N28" s="2">
        <v>1384540</v>
      </c>
      <c r="O28" s="2">
        <v>1438452</v>
      </c>
      <c r="P28" s="2">
        <v>1485029</v>
      </c>
      <c r="Q28" s="2">
        <v>1526162</v>
      </c>
      <c r="R28" s="2">
        <v>1556235</v>
      </c>
      <c r="S28" s="2">
        <v>6846478</v>
      </c>
      <c r="T28" s="2">
        <v>7245078</v>
      </c>
      <c r="U28" s="2">
        <v>7583922</v>
      </c>
      <c r="V28" s="2">
        <v>7872933</v>
      </c>
      <c r="W28" s="2">
        <v>8122089</v>
      </c>
      <c r="X28" s="2">
        <v>8341287</v>
      </c>
      <c r="Y28" s="2">
        <v>8500774</v>
      </c>
      <c r="Z28" s="2">
        <v>49838807645</v>
      </c>
      <c r="AA28" s="2">
        <v>53270611632</v>
      </c>
      <c r="AB28" s="2">
        <v>56338216055</v>
      </c>
      <c r="AC28" s="2">
        <v>59143736649</v>
      </c>
      <c r="AD28" s="2">
        <v>61609613173</v>
      </c>
      <c r="AE28" s="2">
        <v>63914806418</v>
      </c>
      <c r="AF28" s="2">
        <v>65703937692</v>
      </c>
      <c r="AG28" s="1">
        <f>(Table13[[#This Row],[2050_BUILDINGS]]/Table13[[#This Row],[2020_BUILDINGS]])-1</f>
        <v>0.28843105175140837</v>
      </c>
      <c r="AH28" s="1">
        <f>(Table13[[#This Row],[2050_DWELLINGS]]/Table13[[#This Row],[2020_DWELLINGS]])-1</f>
        <v>0.24717204768991463</v>
      </c>
      <c r="AI28" s="1">
        <f>(Table13[[#This Row],[2050_OCCUPANTS]]/Table13[[#This Row],[2020_OCCUPANTS]])-1</f>
        <v>0.24162730092757179</v>
      </c>
      <c r="AJ28" s="1">
        <f>(Table13[[#This Row],[2050_TOTAL_REPL_COST_USD]]/Table13[[#This Row],[2020_TOTAL_REPL_COST_USD]])-1</f>
        <v>0.31832884446206533</v>
      </c>
      <c r="AK28"/>
      <c r="AL28"/>
    </row>
    <row r="29" spans="1:38" x14ac:dyDescent="0.2">
      <c r="A29" t="s">
        <v>44</v>
      </c>
      <c r="B29" t="s">
        <v>47</v>
      </c>
      <c r="C29" t="s">
        <v>129</v>
      </c>
      <c r="D29" t="s">
        <v>181</v>
      </c>
      <c r="E29" s="2">
        <v>538282</v>
      </c>
      <c r="F29" s="2">
        <v>565238</v>
      </c>
      <c r="G29" s="2">
        <v>595438</v>
      </c>
      <c r="H29" s="2">
        <v>624082</v>
      </c>
      <c r="I29" s="2">
        <v>655823</v>
      </c>
      <c r="J29" s="2">
        <v>691247</v>
      </c>
      <c r="K29" s="2">
        <v>729094</v>
      </c>
      <c r="L29" s="2">
        <v>573382</v>
      </c>
      <c r="M29" s="2">
        <v>602458</v>
      </c>
      <c r="N29" s="2">
        <v>635095</v>
      </c>
      <c r="O29" s="2">
        <v>666147</v>
      </c>
      <c r="P29" s="2">
        <v>697924</v>
      </c>
      <c r="Q29" s="2">
        <v>727867</v>
      </c>
      <c r="R29" s="2">
        <v>758543</v>
      </c>
      <c r="S29" s="2">
        <v>2141904</v>
      </c>
      <c r="T29" s="2">
        <v>2231979</v>
      </c>
      <c r="U29" s="2">
        <v>2332064</v>
      </c>
      <c r="V29" s="2">
        <v>2422139</v>
      </c>
      <c r="W29" s="2">
        <v>2512229</v>
      </c>
      <c r="X29" s="2">
        <v>2592302</v>
      </c>
      <c r="Y29" s="2">
        <v>2672374</v>
      </c>
      <c r="Z29" s="2">
        <v>8169712617</v>
      </c>
      <c r="AA29" s="2">
        <v>8623103106</v>
      </c>
      <c r="AB29" s="2">
        <v>9134078429</v>
      </c>
      <c r="AC29" s="2">
        <v>9630881862</v>
      </c>
      <c r="AD29" s="2">
        <v>10178639158</v>
      </c>
      <c r="AE29" s="2">
        <v>10784128319</v>
      </c>
      <c r="AF29" s="2">
        <v>11430704238</v>
      </c>
      <c r="AG29" s="1">
        <f>(Table13[[#This Row],[2050_BUILDINGS]]/Table13[[#This Row],[2020_BUILDINGS]])-1</f>
        <v>0.35448333773003737</v>
      </c>
      <c r="AH29" s="1">
        <f>(Table13[[#This Row],[2050_DWELLINGS]]/Table13[[#This Row],[2020_DWELLINGS]])-1</f>
        <v>0.32292782124308061</v>
      </c>
      <c r="AI29" s="1">
        <f>(Table13[[#This Row],[2050_OCCUPANTS]]/Table13[[#This Row],[2020_OCCUPANTS]])-1</f>
        <v>0.24766282709215726</v>
      </c>
      <c r="AJ29" s="1">
        <f>(Table13[[#This Row],[2050_TOTAL_REPL_COST_USD]]/Table13[[#This Row],[2020_TOTAL_REPL_COST_USD]])-1</f>
        <v>0.39915622175183296</v>
      </c>
      <c r="AK29"/>
      <c r="AL29"/>
    </row>
    <row r="30" spans="1:38" x14ac:dyDescent="0.2">
      <c r="A30" t="s">
        <v>37</v>
      </c>
      <c r="B30" t="s">
        <v>41</v>
      </c>
      <c r="C30" t="s">
        <v>130</v>
      </c>
      <c r="D30" t="s">
        <v>182</v>
      </c>
      <c r="E30" s="2">
        <v>7983887</v>
      </c>
      <c r="F30" s="2">
        <v>8495934</v>
      </c>
      <c r="G30" s="2">
        <v>8985205</v>
      </c>
      <c r="H30" s="2">
        <v>9430795</v>
      </c>
      <c r="I30" s="2">
        <v>9866981</v>
      </c>
      <c r="J30" s="2">
        <v>10259131</v>
      </c>
      <c r="K30" s="2">
        <v>10609013</v>
      </c>
      <c r="L30" s="2">
        <v>8838821</v>
      </c>
      <c r="M30" s="2">
        <v>9356526</v>
      </c>
      <c r="N30" s="2">
        <v>9826660</v>
      </c>
      <c r="O30" s="2">
        <v>10224746</v>
      </c>
      <c r="P30" s="2">
        <v>10599115</v>
      </c>
      <c r="Q30" s="2">
        <v>10901429</v>
      </c>
      <c r="R30" s="2">
        <v>11154873</v>
      </c>
      <c r="S30" s="2">
        <v>36737313</v>
      </c>
      <c r="T30" s="2">
        <v>38828021</v>
      </c>
      <c r="U30" s="2">
        <v>40719637</v>
      </c>
      <c r="V30" s="2">
        <v>42312601</v>
      </c>
      <c r="W30" s="2">
        <v>43806020</v>
      </c>
      <c r="X30" s="2">
        <v>45000698</v>
      </c>
      <c r="Y30" s="2">
        <v>45996280</v>
      </c>
      <c r="Z30" s="2">
        <v>231312717307</v>
      </c>
      <c r="AA30" s="2">
        <v>248752229002</v>
      </c>
      <c r="AB30" s="2">
        <v>265415676917</v>
      </c>
      <c r="AC30" s="2">
        <v>280591303947</v>
      </c>
      <c r="AD30" s="2">
        <v>295447590251</v>
      </c>
      <c r="AE30" s="2">
        <v>308802902022</v>
      </c>
      <c r="AF30" s="2">
        <v>320720084339</v>
      </c>
      <c r="AG30" s="1">
        <f>(Table13[[#This Row],[2050_BUILDINGS]]/Table13[[#This Row],[2020_BUILDINGS]])-1</f>
        <v>0.32880300034306598</v>
      </c>
      <c r="AH30" s="1">
        <f>(Table13[[#This Row],[2050_DWELLINGS]]/Table13[[#This Row],[2020_DWELLINGS]])-1</f>
        <v>0.26203178003039085</v>
      </c>
      <c r="AI30" s="1">
        <f>(Table13[[#This Row],[2050_OCCUPANTS]]/Table13[[#This Row],[2020_OCCUPANTS]])-1</f>
        <v>0.25203168778293605</v>
      </c>
      <c r="AJ30" s="1">
        <f>(Table13[[#This Row],[2050_TOTAL_REPL_COST_USD]]/Table13[[#This Row],[2020_TOTAL_REPL_COST_USD]])-1</f>
        <v>0.38652162350995112</v>
      </c>
      <c r="AK30"/>
      <c r="AL30"/>
    </row>
    <row r="31" spans="1:38" x14ac:dyDescent="0.2">
      <c r="A31" t="s">
        <v>22</v>
      </c>
      <c r="B31" t="s">
        <v>28</v>
      </c>
      <c r="C31" t="s">
        <v>131</v>
      </c>
      <c r="D31" t="s">
        <v>183</v>
      </c>
      <c r="E31" s="2">
        <v>5998220</v>
      </c>
      <c r="F31" s="2">
        <v>6841859</v>
      </c>
      <c r="G31" s="2">
        <v>7755237</v>
      </c>
      <c r="H31" s="2">
        <v>8717557</v>
      </c>
      <c r="I31" s="2">
        <v>9749396</v>
      </c>
      <c r="J31" s="2">
        <v>10809682</v>
      </c>
      <c r="K31" s="2">
        <v>11896861</v>
      </c>
      <c r="L31" s="2">
        <v>6256231</v>
      </c>
      <c r="M31" s="2">
        <v>7142463</v>
      </c>
      <c r="N31" s="2">
        <v>8102798</v>
      </c>
      <c r="O31" s="2">
        <v>9115964</v>
      </c>
      <c r="P31" s="2">
        <v>10202962</v>
      </c>
      <c r="Q31" s="2">
        <v>11321753</v>
      </c>
      <c r="R31" s="2">
        <v>12470110</v>
      </c>
      <c r="S31" s="2">
        <v>27608594</v>
      </c>
      <c r="T31" s="2">
        <v>31396051</v>
      </c>
      <c r="U31" s="2">
        <v>35482503</v>
      </c>
      <c r="V31" s="2">
        <v>39768338</v>
      </c>
      <c r="W31" s="2">
        <v>44353146</v>
      </c>
      <c r="X31" s="2">
        <v>49037626</v>
      </c>
      <c r="Y31" s="2">
        <v>53821793</v>
      </c>
      <c r="Z31" s="2">
        <v>94118343810</v>
      </c>
      <c r="AA31" s="2">
        <v>108424746634</v>
      </c>
      <c r="AB31" s="2">
        <v>124067223262</v>
      </c>
      <c r="AC31" s="2">
        <v>140767729644</v>
      </c>
      <c r="AD31" s="2">
        <v>158793239511</v>
      </c>
      <c r="AE31" s="2">
        <v>177615145171</v>
      </c>
      <c r="AF31" s="2">
        <v>197123655052</v>
      </c>
      <c r="AG31" s="1">
        <f>(Table13[[#This Row],[2050_BUILDINGS]]/Table13[[#This Row],[2020_BUILDINGS]])-1</f>
        <v>0.98339857491055671</v>
      </c>
      <c r="AH31" s="1">
        <f>(Table13[[#This Row],[2050_DWELLINGS]]/Table13[[#This Row],[2020_DWELLINGS]])-1</f>
        <v>0.99323042899151259</v>
      </c>
      <c r="AI31" s="1">
        <f>(Table13[[#This Row],[2050_OCCUPANTS]]/Table13[[#This Row],[2020_OCCUPANTS]])-1</f>
        <v>0.94945794776800296</v>
      </c>
      <c r="AJ31" s="1">
        <f>(Table13[[#This Row],[2050_TOTAL_REPL_COST_USD]]/Table13[[#This Row],[2020_TOTAL_REPL_COST_USD]])-1</f>
        <v>1.094423329950859</v>
      </c>
      <c r="AK31"/>
      <c r="AL31"/>
    </row>
    <row r="32" spans="1:38" x14ac:dyDescent="0.2">
      <c r="A32" t="s">
        <v>55</v>
      </c>
      <c r="B32" t="s">
        <v>65</v>
      </c>
      <c r="C32" t="s">
        <v>132</v>
      </c>
      <c r="D32" t="s">
        <v>184</v>
      </c>
      <c r="E32" s="2">
        <v>3197554</v>
      </c>
      <c r="F32" s="2">
        <v>3652289</v>
      </c>
      <c r="G32" s="2">
        <v>4178523</v>
      </c>
      <c r="H32" s="2">
        <v>4729410</v>
      </c>
      <c r="I32" s="2">
        <v>5319481</v>
      </c>
      <c r="J32" s="2">
        <v>5931981</v>
      </c>
      <c r="K32" s="2">
        <v>6550085</v>
      </c>
      <c r="L32" s="2">
        <v>3368649</v>
      </c>
      <c r="M32" s="2">
        <v>3848510</v>
      </c>
      <c r="N32" s="2">
        <v>4403814</v>
      </c>
      <c r="O32" s="2">
        <v>4985265</v>
      </c>
      <c r="P32" s="2">
        <v>5608145</v>
      </c>
      <c r="Q32" s="2">
        <v>6254915</v>
      </c>
      <c r="R32" s="2">
        <v>6907800</v>
      </c>
      <c r="S32" s="2">
        <v>20237820</v>
      </c>
      <c r="T32" s="2">
        <v>23328329</v>
      </c>
      <c r="U32" s="2">
        <v>26917315</v>
      </c>
      <c r="V32" s="2">
        <v>30705652</v>
      </c>
      <c r="W32" s="2">
        <v>34793098</v>
      </c>
      <c r="X32" s="2">
        <v>39079931</v>
      </c>
      <c r="Y32" s="2">
        <v>43466457</v>
      </c>
      <c r="Z32" s="2">
        <v>30904374235</v>
      </c>
      <c r="AA32" s="2">
        <v>35395287100</v>
      </c>
      <c r="AB32" s="2">
        <v>40597904086</v>
      </c>
      <c r="AC32" s="2">
        <v>46058439458</v>
      </c>
      <c r="AD32" s="2">
        <v>51920575299</v>
      </c>
      <c r="AE32" s="2">
        <v>58025572645</v>
      </c>
      <c r="AF32" s="2">
        <v>64213767505</v>
      </c>
      <c r="AG32" s="1">
        <f>(Table13[[#This Row],[2050_BUILDINGS]]/Table13[[#This Row],[2020_BUILDINGS]])-1</f>
        <v>1.0484673597380998</v>
      </c>
      <c r="AH32" s="1">
        <f>(Table13[[#This Row],[2050_DWELLINGS]]/Table13[[#This Row],[2020_DWELLINGS]])-1</f>
        <v>1.0506143560816219</v>
      </c>
      <c r="AI32" s="1">
        <f>(Table13[[#This Row],[2050_OCCUPANTS]]/Table13[[#This Row],[2020_OCCUPANTS]])-1</f>
        <v>1.147783555738711</v>
      </c>
      <c r="AJ32" s="1">
        <f>(Table13[[#This Row],[2050_TOTAL_REPL_COST_USD]]/Table13[[#This Row],[2020_TOTAL_REPL_COST_USD]])-1</f>
        <v>1.077821314766382</v>
      </c>
      <c r="AK32"/>
      <c r="AL32"/>
    </row>
    <row r="33" spans="1:38" x14ac:dyDescent="0.2">
      <c r="A33" t="s">
        <v>44</v>
      </c>
      <c r="B33" t="s">
        <v>48</v>
      </c>
      <c r="C33" t="s">
        <v>133</v>
      </c>
      <c r="D33" t="s">
        <v>185</v>
      </c>
      <c r="E33" s="2">
        <v>6591076</v>
      </c>
      <c r="F33" s="2">
        <v>7585616</v>
      </c>
      <c r="G33" s="2">
        <v>8687236</v>
      </c>
      <c r="H33" s="2">
        <v>9874962</v>
      </c>
      <c r="I33" s="2">
        <v>11127699</v>
      </c>
      <c r="J33" s="2">
        <v>12445589</v>
      </c>
      <c r="K33" s="2">
        <v>13807577</v>
      </c>
      <c r="L33" s="2">
        <v>6901903</v>
      </c>
      <c r="M33" s="2">
        <v>7951480</v>
      </c>
      <c r="N33" s="2">
        <v>9116172</v>
      </c>
      <c r="O33" s="2">
        <v>10374208</v>
      </c>
      <c r="P33" s="2">
        <v>11703393</v>
      </c>
      <c r="Q33" s="2">
        <v>13104116</v>
      </c>
      <c r="R33" s="2">
        <v>14554430</v>
      </c>
      <c r="S33" s="2">
        <v>31216605</v>
      </c>
      <c r="T33" s="2">
        <v>35904077</v>
      </c>
      <c r="U33" s="2">
        <v>41090227</v>
      </c>
      <c r="V33" s="2">
        <v>46675304</v>
      </c>
      <c r="W33" s="2">
        <v>52559592</v>
      </c>
      <c r="X33" s="2">
        <v>58743064</v>
      </c>
      <c r="Y33" s="2">
        <v>65126032</v>
      </c>
      <c r="Z33" s="2">
        <v>105275173310</v>
      </c>
      <c r="AA33" s="2">
        <v>122392296426</v>
      </c>
      <c r="AB33" s="2">
        <v>141676303804</v>
      </c>
      <c r="AC33" s="2">
        <v>162817345320</v>
      </c>
      <c r="AD33" s="2">
        <v>185465053231</v>
      </c>
      <c r="AE33" s="2">
        <v>209655659637</v>
      </c>
      <c r="AF33" s="2">
        <v>235065418934</v>
      </c>
      <c r="AG33" s="1">
        <f>(Table13[[#This Row],[2050_BUILDINGS]]/Table13[[#This Row],[2020_BUILDINGS]])-1</f>
        <v>1.0948896659665279</v>
      </c>
      <c r="AH33" s="1">
        <f>(Table13[[#This Row],[2050_DWELLINGS]]/Table13[[#This Row],[2020_DWELLINGS]])-1</f>
        <v>1.1087560923414892</v>
      </c>
      <c r="AI33" s="1">
        <f>(Table13[[#This Row],[2050_OCCUPANTS]]/Table13[[#This Row],[2020_OCCUPANTS]])-1</f>
        <v>1.0862624875446896</v>
      </c>
      <c r="AJ33" s="1">
        <f>(Table13[[#This Row],[2050_TOTAL_REPL_COST_USD]]/Table13[[#This Row],[2020_TOTAL_REPL_COST_USD]])-1</f>
        <v>1.232866606087756</v>
      </c>
      <c r="AK33"/>
      <c r="AL33"/>
    </row>
    <row r="34" spans="1:38" x14ac:dyDescent="0.2">
      <c r="A34" t="s">
        <v>37</v>
      </c>
      <c r="B34" t="s">
        <v>42</v>
      </c>
      <c r="C34" t="s">
        <v>134</v>
      </c>
      <c r="D34" t="s">
        <v>186</v>
      </c>
      <c r="E34" s="2">
        <v>1097576</v>
      </c>
      <c r="F34" s="2">
        <v>1249974</v>
      </c>
      <c r="G34" s="2">
        <v>1411982</v>
      </c>
      <c r="H34" s="2">
        <v>1581193</v>
      </c>
      <c r="I34" s="2">
        <v>1759907</v>
      </c>
      <c r="J34" s="2">
        <v>1948287</v>
      </c>
      <c r="K34" s="2">
        <v>2139237</v>
      </c>
      <c r="L34" s="2">
        <v>1160645</v>
      </c>
      <c r="M34" s="2">
        <v>1323413</v>
      </c>
      <c r="N34" s="2">
        <v>1496576</v>
      </c>
      <c r="O34" s="2">
        <v>1677484</v>
      </c>
      <c r="P34" s="2">
        <v>1868547</v>
      </c>
      <c r="Q34" s="2">
        <v>2070088</v>
      </c>
      <c r="R34" s="2">
        <v>2274614</v>
      </c>
      <c r="S34" s="2">
        <v>4616400</v>
      </c>
      <c r="T34" s="2">
        <v>5251775</v>
      </c>
      <c r="U34" s="2">
        <v>5926881</v>
      </c>
      <c r="V34" s="2">
        <v>6631753</v>
      </c>
      <c r="W34" s="2">
        <v>7376310</v>
      </c>
      <c r="X34" s="2">
        <v>8160586</v>
      </c>
      <c r="Y34" s="2">
        <v>8954841</v>
      </c>
      <c r="Z34" s="2">
        <v>17159266548</v>
      </c>
      <c r="AA34" s="2">
        <v>19812408372</v>
      </c>
      <c r="AB34" s="2">
        <v>22654348636</v>
      </c>
      <c r="AC34" s="2">
        <v>25631672211</v>
      </c>
      <c r="AD34" s="2">
        <v>28771872738</v>
      </c>
      <c r="AE34" s="2">
        <v>32109742884</v>
      </c>
      <c r="AF34" s="2">
        <v>35527839543</v>
      </c>
      <c r="AG34" s="1">
        <f>(Table13[[#This Row],[2050_BUILDINGS]]/Table13[[#This Row],[2020_BUILDINGS]])-1</f>
        <v>0.94905591959007851</v>
      </c>
      <c r="AH34" s="1">
        <f>(Table13[[#This Row],[2050_DWELLINGS]]/Table13[[#This Row],[2020_DWELLINGS]])-1</f>
        <v>0.95978443020906479</v>
      </c>
      <c r="AI34" s="1">
        <f>(Table13[[#This Row],[2050_OCCUPANTS]]/Table13[[#This Row],[2020_OCCUPANTS]])-1</f>
        <v>0.93978879646477775</v>
      </c>
      <c r="AJ34" s="1">
        <f>(Table13[[#This Row],[2050_TOTAL_REPL_COST_USD]]/Table13[[#This Row],[2020_TOTAL_REPL_COST_USD]])-1</f>
        <v>1.0704754159285992</v>
      </c>
      <c r="AK34"/>
      <c r="AL34"/>
    </row>
    <row r="35" spans="1:38" x14ac:dyDescent="0.2">
      <c r="A35" t="s">
        <v>22</v>
      </c>
      <c r="B35" t="s">
        <v>29</v>
      </c>
      <c r="C35" t="s">
        <v>135</v>
      </c>
      <c r="D35" t="s">
        <v>187</v>
      </c>
      <c r="E35" s="2">
        <v>327434</v>
      </c>
      <c r="F35" s="2">
        <v>329948</v>
      </c>
      <c r="G35" s="2">
        <v>330842</v>
      </c>
      <c r="H35" s="2">
        <v>333799</v>
      </c>
      <c r="I35" s="2">
        <v>337433</v>
      </c>
      <c r="J35" s="2">
        <v>341767</v>
      </c>
      <c r="K35" s="2">
        <v>344684</v>
      </c>
      <c r="L35" s="2">
        <v>361805</v>
      </c>
      <c r="M35" s="2">
        <v>364685</v>
      </c>
      <c r="N35" s="2">
        <v>362022</v>
      </c>
      <c r="O35" s="2">
        <v>359437</v>
      </c>
      <c r="P35" s="2">
        <v>354149</v>
      </c>
      <c r="Q35" s="2">
        <v>348888</v>
      </c>
      <c r="R35" s="2">
        <v>340747</v>
      </c>
      <c r="S35" s="2">
        <v>1269951</v>
      </c>
      <c r="T35" s="2">
        <v>1279923</v>
      </c>
      <c r="U35" s="2">
        <v>1269927</v>
      </c>
      <c r="V35" s="2">
        <v>1259934</v>
      </c>
      <c r="W35" s="2">
        <v>1239930</v>
      </c>
      <c r="X35" s="2">
        <v>1219957</v>
      </c>
      <c r="Y35" s="2">
        <v>1189926</v>
      </c>
      <c r="Z35" s="2">
        <v>8475114151</v>
      </c>
      <c r="AA35" s="2">
        <v>8551735804</v>
      </c>
      <c r="AB35" s="2">
        <v>8600285711</v>
      </c>
      <c r="AC35" s="2">
        <v>8709508425</v>
      </c>
      <c r="AD35" s="2">
        <v>8843192010</v>
      </c>
      <c r="AE35" s="2">
        <v>9002859665</v>
      </c>
      <c r="AF35" s="2">
        <v>9110290377</v>
      </c>
      <c r="AG35" s="1">
        <f>(Table13[[#This Row],[2050_BUILDINGS]]/Table13[[#This Row],[2020_BUILDINGS]])-1</f>
        <v>5.2682372630820318E-2</v>
      </c>
      <c r="AH35" s="1">
        <f>(Table13[[#This Row],[2050_DWELLINGS]]/Table13[[#This Row],[2020_DWELLINGS]])-1</f>
        <v>-5.8202622959881656E-2</v>
      </c>
      <c r="AI35" s="1">
        <f>(Table13[[#This Row],[2050_OCCUPANTS]]/Table13[[#This Row],[2020_OCCUPANTS]])-1</f>
        <v>-6.3014242281788868E-2</v>
      </c>
      <c r="AJ35" s="1">
        <f>(Table13[[#This Row],[2050_TOTAL_REPL_COST_USD]]/Table13[[#This Row],[2020_TOTAL_REPL_COST_USD]])-1</f>
        <v>7.4946037856617354E-2</v>
      </c>
      <c r="AK35"/>
      <c r="AL35"/>
    </row>
    <row r="36" spans="1:38" x14ac:dyDescent="0.2">
      <c r="A36" t="s">
        <v>44</v>
      </c>
      <c r="B36" t="s">
        <v>49</v>
      </c>
      <c r="C36" t="s">
        <v>136</v>
      </c>
      <c r="D36" t="s">
        <v>188</v>
      </c>
      <c r="E36" s="2">
        <v>4050770</v>
      </c>
      <c r="F36" s="2">
        <v>4648112</v>
      </c>
      <c r="G36" s="2">
        <v>5268912</v>
      </c>
      <c r="H36" s="2">
        <v>5955940</v>
      </c>
      <c r="I36" s="2">
        <v>6666915</v>
      </c>
      <c r="J36" s="2">
        <v>7401858</v>
      </c>
      <c r="K36" s="2">
        <v>8139723</v>
      </c>
      <c r="L36" s="2">
        <v>4249733</v>
      </c>
      <c r="M36" s="2">
        <v>4878391</v>
      </c>
      <c r="N36" s="2">
        <v>5532942</v>
      </c>
      <c r="O36" s="2">
        <v>6258462</v>
      </c>
      <c r="P36" s="2">
        <v>7010644</v>
      </c>
      <c r="Q36" s="2">
        <v>7789538</v>
      </c>
      <c r="R36" s="2">
        <v>8573163</v>
      </c>
      <c r="S36" s="2">
        <v>19074275</v>
      </c>
      <c r="T36" s="2">
        <v>21870506</v>
      </c>
      <c r="U36" s="2">
        <v>24766599</v>
      </c>
      <c r="V36" s="2">
        <v>27962281</v>
      </c>
      <c r="W36" s="2">
        <v>31257846</v>
      </c>
      <c r="X36" s="2">
        <v>34653260</v>
      </c>
      <c r="Y36" s="2">
        <v>38048684</v>
      </c>
      <c r="Z36" s="2">
        <v>64947602697</v>
      </c>
      <c r="AA36" s="2">
        <v>74786951733</v>
      </c>
      <c r="AB36" s="2">
        <v>85170746913</v>
      </c>
      <c r="AC36" s="2">
        <v>96811520979</v>
      </c>
      <c r="AD36" s="2">
        <v>109040141220</v>
      </c>
      <c r="AE36" s="2">
        <v>121859610719</v>
      </c>
      <c r="AF36" s="2">
        <v>134943936588</v>
      </c>
      <c r="AG36" s="1">
        <f>(Table13[[#This Row],[2050_BUILDINGS]]/Table13[[#This Row],[2020_BUILDINGS]])-1</f>
        <v>1.00942610911012</v>
      </c>
      <c r="AH36" s="1">
        <f>(Table13[[#This Row],[2050_DWELLINGS]]/Table13[[#This Row],[2020_DWELLINGS]])-1</f>
        <v>1.0173415600462428</v>
      </c>
      <c r="AI36" s="1">
        <f>(Table13[[#This Row],[2050_OCCUPANTS]]/Table13[[#This Row],[2020_OCCUPANTS]])-1</f>
        <v>0.99476436194822604</v>
      </c>
      <c r="AJ36" s="1">
        <f>(Table13[[#This Row],[2050_TOTAL_REPL_COST_USD]]/Table13[[#This Row],[2020_TOTAL_REPL_COST_USD]])-1</f>
        <v>1.0777354511074697</v>
      </c>
      <c r="AK36"/>
      <c r="AL36"/>
    </row>
    <row r="37" spans="1:38" x14ac:dyDescent="0.2">
      <c r="A37" t="s">
        <v>44</v>
      </c>
      <c r="B37" t="s">
        <v>50</v>
      </c>
      <c r="C37" t="s">
        <v>137</v>
      </c>
      <c r="D37" t="s">
        <v>189</v>
      </c>
      <c r="E37" s="2">
        <v>563238</v>
      </c>
      <c r="F37" s="2">
        <v>617616</v>
      </c>
      <c r="G37" s="2">
        <v>674118</v>
      </c>
      <c r="H37" s="2">
        <v>729940</v>
      </c>
      <c r="I37" s="2">
        <v>786993</v>
      </c>
      <c r="J37" s="2">
        <v>841600</v>
      </c>
      <c r="K37" s="2">
        <v>897833</v>
      </c>
      <c r="L37" s="2">
        <v>607031</v>
      </c>
      <c r="M37" s="2">
        <v>663823</v>
      </c>
      <c r="N37" s="2">
        <v>723093</v>
      </c>
      <c r="O37" s="2">
        <v>782296</v>
      </c>
      <c r="P37" s="2">
        <v>843892</v>
      </c>
      <c r="Q37" s="2">
        <v>903020</v>
      </c>
      <c r="R37" s="2">
        <v>962242</v>
      </c>
      <c r="S37" s="2">
        <v>2540151</v>
      </c>
      <c r="T37" s="2">
        <v>2770146</v>
      </c>
      <c r="U37" s="2">
        <v>3010178</v>
      </c>
      <c r="V37" s="2">
        <v>3250153</v>
      </c>
      <c r="W37" s="2">
        <v>3500209</v>
      </c>
      <c r="X37" s="2">
        <v>3740214</v>
      </c>
      <c r="Y37" s="2">
        <v>3980209</v>
      </c>
      <c r="Z37" s="2">
        <v>11305550165</v>
      </c>
      <c r="AA37" s="2">
        <v>12633648817</v>
      </c>
      <c r="AB37" s="2">
        <v>14013321043</v>
      </c>
      <c r="AC37" s="2">
        <v>15376670491</v>
      </c>
      <c r="AD37" s="2">
        <v>16769688000</v>
      </c>
      <c r="AE37" s="2">
        <v>18103156698</v>
      </c>
      <c r="AF37" s="2">
        <v>19476714518</v>
      </c>
      <c r="AG37" s="1">
        <f>(Table13[[#This Row],[2050_BUILDINGS]]/Table13[[#This Row],[2020_BUILDINGS]])-1</f>
        <v>0.59405615388166289</v>
      </c>
      <c r="AH37" s="1">
        <f>(Table13[[#This Row],[2050_DWELLINGS]]/Table13[[#This Row],[2020_DWELLINGS]])-1</f>
        <v>0.58516121911401564</v>
      </c>
      <c r="AI37" s="1">
        <f>(Table13[[#This Row],[2050_OCCUPANTS]]/Table13[[#This Row],[2020_OCCUPANTS]])-1</f>
        <v>0.56691826588261884</v>
      </c>
      <c r="AJ37" s="1">
        <f>(Table13[[#This Row],[2050_TOTAL_REPL_COST_USD]]/Table13[[#This Row],[2020_TOTAL_REPL_COST_USD]])-1</f>
        <v>0.72275689672285837</v>
      </c>
      <c r="AK37"/>
      <c r="AL37"/>
    </row>
    <row r="38" spans="1:38" x14ac:dyDescent="0.2">
      <c r="A38" t="s">
        <v>55</v>
      </c>
      <c r="B38" t="s">
        <v>66</v>
      </c>
      <c r="C38" t="s">
        <v>138</v>
      </c>
      <c r="D38" t="s">
        <v>96</v>
      </c>
      <c r="E38" s="2">
        <v>3881125</v>
      </c>
      <c r="F38" s="2">
        <v>4668336</v>
      </c>
      <c r="G38" s="2">
        <v>5585410</v>
      </c>
      <c r="H38" s="2">
        <v>6649104</v>
      </c>
      <c r="I38" s="2">
        <v>7828378</v>
      </c>
      <c r="J38" s="2">
        <v>9139436</v>
      </c>
      <c r="K38" s="2">
        <v>10566214</v>
      </c>
      <c r="L38" s="2">
        <v>4032147</v>
      </c>
      <c r="M38" s="2">
        <v>4850908</v>
      </c>
      <c r="N38" s="2">
        <v>5805602</v>
      </c>
      <c r="O38" s="2">
        <v>6914121</v>
      </c>
      <c r="P38" s="2">
        <v>8144952</v>
      </c>
      <c r="Q38" s="2">
        <v>9514958</v>
      </c>
      <c r="R38" s="2">
        <v>11007484</v>
      </c>
      <c r="S38" s="2">
        <v>24204639</v>
      </c>
      <c r="T38" s="2">
        <v>29105583</v>
      </c>
      <c r="U38" s="2">
        <v>34806691</v>
      </c>
      <c r="V38" s="2">
        <v>41407959</v>
      </c>
      <c r="W38" s="2">
        <v>48709350</v>
      </c>
      <c r="X38" s="2">
        <v>56810900</v>
      </c>
      <c r="Y38" s="2">
        <v>65612600</v>
      </c>
      <c r="Z38" s="2">
        <v>52997292517</v>
      </c>
      <c r="AA38" s="2">
        <v>63870780051</v>
      </c>
      <c r="AB38" s="2">
        <v>76658725602</v>
      </c>
      <c r="AC38" s="2">
        <v>91654014899</v>
      </c>
      <c r="AD38" s="2">
        <v>108531324724</v>
      </c>
      <c r="AE38" s="2">
        <v>127522334541</v>
      </c>
      <c r="AF38" s="2">
        <v>148404677541</v>
      </c>
      <c r="AG38" s="1">
        <f>(Table13[[#This Row],[2050_BUILDINGS]]/Table13[[#This Row],[2020_BUILDINGS]])-1</f>
        <v>1.7224616573802698</v>
      </c>
      <c r="AH38" s="1">
        <f>(Table13[[#This Row],[2050_DWELLINGS]]/Table13[[#This Row],[2020_DWELLINGS]])-1</f>
        <v>1.7299312252256676</v>
      </c>
      <c r="AI38" s="1">
        <f>(Table13[[#This Row],[2050_OCCUPANTS]]/Table13[[#This Row],[2020_OCCUPANTS]])-1</f>
        <v>1.7107448287082487</v>
      </c>
      <c r="AJ38" s="1">
        <f>(Table13[[#This Row],[2050_TOTAL_REPL_COST_USD]]/Table13[[#This Row],[2020_TOTAL_REPL_COST_USD]])-1</f>
        <v>1.8002313041443783</v>
      </c>
      <c r="AK38"/>
      <c r="AL38"/>
    </row>
    <row r="39" spans="1:38" x14ac:dyDescent="0.2">
      <c r="A39" t="s">
        <v>55</v>
      </c>
      <c r="B39" t="s">
        <v>67</v>
      </c>
      <c r="C39" t="s">
        <v>139</v>
      </c>
      <c r="D39" t="s">
        <v>190</v>
      </c>
      <c r="E39" s="2">
        <v>42489641</v>
      </c>
      <c r="F39" s="2">
        <v>48276819</v>
      </c>
      <c r="G39" s="2">
        <v>54712943</v>
      </c>
      <c r="H39" s="2">
        <v>61588021</v>
      </c>
      <c r="I39" s="2">
        <v>68905071</v>
      </c>
      <c r="J39" s="2">
        <v>76669637</v>
      </c>
      <c r="K39" s="2">
        <v>84478504</v>
      </c>
      <c r="L39" s="2">
        <v>44511622</v>
      </c>
      <c r="M39" s="2">
        <v>50620967</v>
      </c>
      <c r="N39" s="2">
        <v>57416736</v>
      </c>
      <c r="O39" s="2">
        <v>64677999</v>
      </c>
      <c r="P39" s="2">
        <v>72408620</v>
      </c>
      <c r="Q39" s="2">
        <v>80615525</v>
      </c>
      <c r="R39" s="2">
        <v>88878371</v>
      </c>
      <c r="S39" s="2">
        <v>205998970</v>
      </c>
      <c r="T39" s="2">
        <v>232998797</v>
      </c>
      <c r="U39" s="2">
        <v>262998667</v>
      </c>
      <c r="V39" s="2">
        <v>294998493</v>
      </c>
      <c r="W39" s="2">
        <v>328998351</v>
      </c>
      <c r="X39" s="2">
        <v>364998162</v>
      </c>
      <c r="Y39" s="2">
        <v>400997971</v>
      </c>
      <c r="Z39" s="2">
        <v>1003630648365</v>
      </c>
      <c r="AA39" s="2">
        <v>1149640602681</v>
      </c>
      <c r="AB39" s="2">
        <v>1312272908374</v>
      </c>
      <c r="AC39" s="2">
        <v>1486400690971</v>
      </c>
      <c r="AD39" s="2">
        <v>1672228182117</v>
      </c>
      <c r="AE39" s="2">
        <v>1870116463199</v>
      </c>
      <c r="AF39" s="2">
        <v>2070945679106</v>
      </c>
      <c r="AG39" s="1">
        <f>(Table13[[#This Row],[2050_BUILDINGS]]/Table13[[#This Row],[2020_BUILDINGS]])-1</f>
        <v>0.98821411552994753</v>
      </c>
      <c r="AH39" s="1">
        <f>(Table13[[#This Row],[2050_DWELLINGS]]/Table13[[#This Row],[2020_DWELLINGS]])-1</f>
        <v>0.99674527699754467</v>
      </c>
      <c r="AI39" s="1">
        <f>(Table13[[#This Row],[2050_OCCUPANTS]]/Table13[[#This Row],[2020_OCCUPANTS]])-1</f>
        <v>0.94660182524213599</v>
      </c>
      <c r="AJ39" s="1">
        <f>(Table13[[#This Row],[2050_TOTAL_REPL_COST_USD]]/Table13[[#This Row],[2020_TOTAL_REPL_COST_USD]])-1</f>
        <v>1.0634540032030184</v>
      </c>
      <c r="AK39"/>
      <c r="AL39"/>
    </row>
    <row r="40" spans="1:38" x14ac:dyDescent="0.2">
      <c r="A40" t="s">
        <v>22</v>
      </c>
      <c r="B40" t="s">
        <v>30</v>
      </c>
      <c r="C40" t="s">
        <v>140</v>
      </c>
      <c r="D40" t="s">
        <v>191</v>
      </c>
      <c r="E40" s="2">
        <v>3113668</v>
      </c>
      <c r="F40" s="2">
        <v>3494693</v>
      </c>
      <c r="G40" s="2">
        <v>3874144</v>
      </c>
      <c r="H40" s="2">
        <v>4274980</v>
      </c>
      <c r="I40" s="2">
        <v>4673086</v>
      </c>
      <c r="J40" s="2">
        <v>5092204</v>
      </c>
      <c r="K40" s="2">
        <v>5461752</v>
      </c>
      <c r="L40" s="2">
        <v>3230293</v>
      </c>
      <c r="M40" s="2">
        <v>3626119</v>
      </c>
      <c r="N40" s="2">
        <v>4020689</v>
      </c>
      <c r="O40" s="2">
        <v>4438070</v>
      </c>
      <c r="P40" s="2">
        <v>4853279</v>
      </c>
      <c r="Q40" s="2">
        <v>5291002</v>
      </c>
      <c r="R40" s="2">
        <v>5677696</v>
      </c>
      <c r="S40" s="2">
        <v>12941609</v>
      </c>
      <c r="T40" s="2">
        <v>14534425</v>
      </c>
      <c r="U40" s="2">
        <v>16127239</v>
      </c>
      <c r="V40" s="2">
        <v>17819600</v>
      </c>
      <c r="W40" s="2">
        <v>19511977</v>
      </c>
      <c r="X40" s="2">
        <v>21303882</v>
      </c>
      <c r="Y40" s="2">
        <v>22896700</v>
      </c>
      <c r="Z40" s="2">
        <v>51482542789</v>
      </c>
      <c r="AA40" s="2">
        <v>57873788872</v>
      </c>
      <c r="AB40" s="2">
        <v>64304165423</v>
      </c>
      <c r="AC40" s="2">
        <v>71194315707</v>
      </c>
      <c r="AD40" s="2">
        <v>78152442605</v>
      </c>
      <c r="AE40" s="2">
        <v>85580209512</v>
      </c>
      <c r="AF40" s="2">
        <v>92257576105</v>
      </c>
      <c r="AG40" s="1">
        <f>(Table13[[#This Row],[2050_BUILDINGS]]/Table13[[#This Row],[2020_BUILDINGS]])-1</f>
        <v>0.75412150556835211</v>
      </c>
      <c r="AH40" s="1">
        <f>(Table13[[#This Row],[2050_DWELLINGS]]/Table13[[#This Row],[2020_DWELLINGS]])-1</f>
        <v>0.75764117991773494</v>
      </c>
      <c r="AI40" s="1">
        <f>(Table13[[#This Row],[2050_OCCUPANTS]]/Table13[[#This Row],[2020_OCCUPANTS]])-1</f>
        <v>0.76923132200949662</v>
      </c>
      <c r="AJ40" s="1">
        <f>(Table13[[#This Row],[2050_TOTAL_REPL_COST_USD]]/Table13[[#This Row],[2020_TOTAL_REPL_COST_USD]])-1</f>
        <v>0.79201669356378779</v>
      </c>
      <c r="AK40"/>
      <c r="AL40"/>
    </row>
    <row r="41" spans="1:38" x14ac:dyDescent="0.2">
      <c r="A41" t="s">
        <v>22</v>
      </c>
      <c r="B41" t="s">
        <v>31</v>
      </c>
      <c r="C41" t="s">
        <v>141</v>
      </c>
      <c r="D41" t="s">
        <v>192</v>
      </c>
      <c r="E41" s="2">
        <v>7067411</v>
      </c>
      <c r="F41" s="2">
        <v>7976106</v>
      </c>
      <c r="G41" s="2">
        <v>8936165</v>
      </c>
      <c r="H41" s="2">
        <v>9948355</v>
      </c>
      <c r="I41" s="2">
        <v>10995357</v>
      </c>
      <c r="J41" s="2">
        <v>12077421</v>
      </c>
      <c r="K41" s="2">
        <v>13178046</v>
      </c>
      <c r="L41" s="2">
        <v>7362793</v>
      </c>
      <c r="M41" s="2">
        <v>8313530</v>
      </c>
      <c r="N41" s="2">
        <v>9320196</v>
      </c>
      <c r="O41" s="2">
        <v>10384135</v>
      </c>
      <c r="P41" s="2">
        <v>11486442</v>
      </c>
      <c r="Q41" s="2">
        <v>12627456</v>
      </c>
      <c r="R41" s="2">
        <v>13789784</v>
      </c>
      <c r="S41" s="2">
        <v>43708094</v>
      </c>
      <c r="T41" s="2">
        <v>49296347</v>
      </c>
      <c r="U41" s="2">
        <v>55183967</v>
      </c>
      <c r="V41" s="2">
        <v>61370963</v>
      </c>
      <c r="W41" s="2">
        <v>67757526</v>
      </c>
      <c r="X41" s="2">
        <v>74343674</v>
      </c>
      <c r="Y41" s="2">
        <v>81029645</v>
      </c>
      <c r="Z41" s="2">
        <v>98714159219</v>
      </c>
      <c r="AA41" s="2">
        <v>112029606460</v>
      </c>
      <c r="AB41" s="2">
        <v>126432555756</v>
      </c>
      <c r="AC41" s="2">
        <v>142018230731</v>
      </c>
      <c r="AD41" s="2">
        <v>158404992242</v>
      </c>
      <c r="AE41" s="2">
        <v>175621251950</v>
      </c>
      <c r="AF41" s="2">
        <v>193397981754</v>
      </c>
      <c r="AG41" s="1">
        <f>(Table13[[#This Row],[2050_BUILDINGS]]/Table13[[#This Row],[2020_BUILDINGS]])-1</f>
        <v>0.86462142926171981</v>
      </c>
      <c r="AH41" s="1">
        <f>(Table13[[#This Row],[2050_DWELLINGS]]/Table13[[#This Row],[2020_DWELLINGS]])-1</f>
        <v>0.87290122104478551</v>
      </c>
      <c r="AI41" s="1">
        <f>(Table13[[#This Row],[2050_OCCUPANTS]]/Table13[[#This Row],[2020_OCCUPANTS]])-1</f>
        <v>0.85388191486913145</v>
      </c>
      <c r="AJ41" s="1">
        <f>(Table13[[#This Row],[2050_TOTAL_REPL_COST_USD]]/Table13[[#This Row],[2020_TOTAL_REPL_COST_USD]])-1</f>
        <v>0.95917164552798773</v>
      </c>
      <c r="AK41"/>
      <c r="AL41"/>
    </row>
    <row r="42" spans="1:38" x14ac:dyDescent="0.2">
      <c r="A42" t="s">
        <v>55</v>
      </c>
      <c r="B42" t="s">
        <v>68</v>
      </c>
      <c r="C42" t="s">
        <v>142</v>
      </c>
      <c r="D42" t="s">
        <v>193</v>
      </c>
      <c r="E42" s="2">
        <v>1769817</v>
      </c>
      <c r="F42" s="2">
        <v>2024138</v>
      </c>
      <c r="G42" s="2">
        <v>2289032</v>
      </c>
      <c r="H42" s="2">
        <v>2564539</v>
      </c>
      <c r="I42" s="2">
        <v>2871792</v>
      </c>
      <c r="J42" s="2">
        <v>3189651</v>
      </c>
      <c r="K42" s="2">
        <v>3518093</v>
      </c>
      <c r="L42" s="2">
        <v>1911276</v>
      </c>
      <c r="M42" s="2">
        <v>2189225</v>
      </c>
      <c r="N42" s="2">
        <v>2479629</v>
      </c>
      <c r="O42" s="2">
        <v>2782800</v>
      </c>
      <c r="P42" s="2">
        <v>3121644</v>
      </c>
      <c r="Q42" s="2">
        <v>3473066</v>
      </c>
      <c r="R42" s="2">
        <v>3837149</v>
      </c>
      <c r="S42" s="2">
        <v>16703680</v>
      </c>
      <c r="T42" s="2">
        <v>19104197</v>
      </c>
      <c r="U42" s="2">
        <v>21604777</v>
      </c>
      <c r="V42" s="2">
        <v>24205334</v>
      </c>
      <c r="W42" s="2">
        <v>27105963</v>
      </c>
      <c r="X42" s="2">
        <v>30106636</v>
      </c>
      <c r="Y42" s="2">
        <v>33207330</v>
      </c>
      <c r="Z42" s="2">
        <v>54099689048</v>
      </c>
      <c r="AA42" s="2">
        <v>62564789638</v>
      </c>
      <c r="AB42" s="2">
        <v>71565771900</v>
      </c>
      <c r="AC42" s="2">
        <v>81159738712</v>
      </c>
      <c r="AD42" s="2">
        <v>92021624114</v>
      </c>
      <c r="AE42" s="2">
        <v>103426908489</v>
      </c>
      <c r="AF42" s="2">
        <v>115422719874</v>
      </c>
      <c r="AG42" s="1">
        <f>(Table13[[#This Row],[2050_BUILDINGS]]/Table13[[#This Row],[2020_BUILDINGS]])-1</f>
        <v>0.98782868511264166</v>
      </c>
      <c r="AH42" s="1">
        <f>(Table13[[#This Row],[2050_DWELLINGS]]/Table13[[#This Row],[2020_DWELLINGS]])-1</f>
        <v>1.0076373061766066</v>
      </c>
      <c r="AI42" s="1">
        <f>(Table13[[#This Row],[2050_OCCUPANTS]]/Table13[[#This Row],[2020_OCCUPANTS]])-1</f>
        <v>0.98802479453629388</v>
      </c>
      <c r="AJ42" s="1">
        <f>(Table13[[#This Row],[2050_TOTAL_REPL_COST_USD]]/Table13[[#This Row],[2020_TOTAL_REPL_COST_USD]])-1</f>
        <v>1.133519099741795</v>
      </c>
      <c r="AK42"/>
      <c r="AL42"/>
    </row>
    <row r="43" spans="1:38" x14ac:dyDescent="0.2">
      <c r="A43" t="s">
        <v>55</v>
      </c>
      <c r="B43" t="s">
        <v>69</v>
      </c>
      <c r="C43" t="s">
        <v>143</v>
      </c>
      <c r="D43" t="s">
        <v>194</v>
      </c>
      <c r="E43" s="2">
        <v>1288977</v>
      </c>
      <c r="F43" s="2">
        <v>1421997</v>
      </c>
      <c r="G43" s="2">
        <v>1556379</v>
      </c>
      <c r="H43" s="2">
        <v>1692024</v>
      </c>
      <c r="I43" s="2">
        <v>1819268</v>
      </c>
      <c r="J43" s="2">
        <v>1962362</v>
      </c>
      <c r="K43" s="2">
        <v>2073053</v>
      </c>
      <c r="L43" s="2">
        <v>1345993</v>
      </c>
      <c r="M43" s="2">
        <v>1485842</v>
      </c>
      <c r="N43" s="2">
        <v>1627335</v>
      </c>
      <c r="O43" s="2">
        <v>1770473</v>
      </c>
      <c r="P43" s="2">
        <v>1905126</v>
      </c>
      <c r="Q43" s="2">
        <v>2056613</v>
      </c>
      <c r="R43" s="2">
        <v>2174351</v>
      </c>
      <c r="S43" s="2">
        <v>7944466</v>
      </c>
      <c r="T43" s="2">
        <v>8770780</v>
      </c>
      <c r="U43" s="2">
        <v>9607034</v>
      </c>
      <c r="V43" s="2">
        <v>10453241</v>
      </c>
      <c r="W43" s="2">
        <v>11249678</v>
      </c>
      <c r="X43" s="2">
        <v>12145671</v>
      </c>
      <c r="Y43" s="2">
        <v>12842563</v>
      </c>
      <c r="Z43" s="2">
        <v>19365231313</v>
      </c>
      <c r="AA43" s="2">
        <v>21492381704</v>
      </c>
      <c r="AB43" s="2">
        <v>23670498212</v>
      </c>
      <c r="AC43" s="2">
        <v>25912548292</v>
      </c>
      <c r="AD43" s="2">
        <v>28067965042</v>
      </c>
      <c r="AE43" s="2">
        <v>30499020127</v>
      </c>
      <c r="AF43" s="2">
        <v>32455737622</v>
      </c>
      <c r="AG43" s="1">
        <f>(Table13[[#This Row],[2050_BUILDINGS]]/Table13[[#This Row],[2020_BUILDINGS]])-1</f>
        <v>0.60829324340155022</v>
      </c>
      <c r="AH43" s="1">
        <f>(Table13[[#This Row],[2050_DWELLINGS]]/Table13[[#This Row],[2020_DWELLINGS]])-1</f>
        <v>0.61542519166147214</v>
      </c>
      <c r="AI43" s="1">
        <f>(Table13[[#This Row],[2050_OCCUPANTS]]/Table13[[#This Row],[2020_OCCUPANTS]])-1</f>
        <v>0.61654200546644677</v>
      </c>
      <c r="AJ43" s="1">
        <f>(Table13[[#This Row],[2050_TOTAL_REPL_COST_USD]]/Table13[[#This Row],[2020_TOTAL_REPL_COST_USD]])-1</f>
        <v>0.67597985778833758</v>
      </c>
      <c r="AK43"/>
      <c r="AL43"/>
    </row>
    <row r="44" spans="1:38" x14ac:dyDescent="0.2">
      <c r="A44" t="s">
        <v>22</v>
      </c>
      <c r="B44" t="s">
        <v>32</v>
      </c>
      <c r="C44" t="s">
        <v>144</v>
      </c>
      <c r="D44" t="s">
        <v>195</v>
      </c>
      <c r="E44" s="2">
        <v>2609121</v>
      </c>
      <c r="F44" s="2">
        <v>3020636</v>
      </c>
      <c r="G44" s="2">
        <v>3481814</v>
      </c>
      <c r="H44" s="2">
        <v>3992749</v>
      </c>
      <c r="I44" s="2">
        <v>4536893</v>
      </c>
      <c r="J44" s="2">
        <v>5114413</v>
      </c>
      <c r="K44" s="2">
        <v>5741609</v>
      </c>
      <c r="L44" s="2">
        <v>2689504</v>
      </c>
      <c r="M44" s="2">
        <v>3117906</v>
      </c>
      <c r="N44" s="2">
        <v>3598679</v>
      </c>
      <c r="O44" s="2">
        <v>4132409</v>
      </c>
      <c r="P44" s="2">
        <v>4701577</v>
      </c>
      <c r="Q44" s="2">
        <v>5306791</v>
      </c>
      <c r="R44" s="2">
        <v>5964968</v>
      </c>
      <c r="S44" s="2">
        <v>15864247</v>
      </c>
      <c r="T44" s="2">
        <v>18358634</v>
      </c>
      <c r="U44" s="2">
        <v>21152335</v>
      </c>
      <c r="V44" s="2">
        <v>24245364</v>
      </c>
      <c r="W44" s="2">
        <v>27537914</v>
      </c>
      <c r="X44" s="2">
        <v>31030071</v>
      </c>
      <c r="Y44" s="2">
        <v>34821521</v>
      </c>
      <c r="Z44" s="2">
        <v>31966947012</v>
      </c>
      <c r="AA44" s="2">
        <v>37776929885</v>
      </c>
      <c r="AB44" s="2">
        <v>44428590238</v>
      </c>
      <c r="AC44" s="2">
        <v>51994764147</v>
      </c>
      <c r="AD44" s="2">
        <v>60192194791</v>
      </c>
      <c r="AE44" s="2">
        <v>69105786691</v>
      </c>
      <c r="AF44" s="2">
        <v>78937015734</v>
      </c>
      <c r="AG44" s="1">
        <f>(Table13[[#This Row],[2050_BUILDINGS]]/Table13[[#This Row],[2020_BUILDINGS]])-1</f>
        <v>1.2005913102535297</v>
      </c>
      <c r="AH44" s="1">
        <f>(Table13[[#This Row],[2050_DWELLINGS]]/Table13[[#This Row],[2020_DWELLINGS]])-1</f>
        <v>1.2178691684414673</v>
      </c>
      <c r="AI44" s="1">
        <f>(Table13[[#This Row],[2050_OCCUPANTS]]/Table13[[#This Row],[2020_OCCUPANTS]])-1</f>
        <v>1.1949684091529842</v>
      </c>
      <c r="AJ44" s="1">
        <f>(Table13[[#This Row],[2050_TOTAL_REPL_COST_USD]]/Table13[[#This Row],[2020_TOTAL_REPL_COST_USD]])-1</f>
        <v>1.4693323295580281</v>
      </c>
      <c r="AK44"/>
      <c r="AL44"/>
    </row>
    <row r="45" spans="1:38" x14ac:dyDescent="0.2">
      <c r="A45" t="s">
        <v>22</v>
      </c>
      <c r="B45" t="s">
        <v>33</v>
      </c>
      <c r="C45" t="s">
        <v>145</v>
      </c>
      <c r="D45" t="s">
        <v>196</v>
      </c>
      <c r="E45" s="2">
        <v>1768584</v>
      </c>
      <c r="F45" s="2">
        <v>1975008</v>
      </c>
      <c r="G45" s="2">
        <v>2182023</v>
      </c>
      <c r="H45" s="2">
        <v>2421369</v>
      </c>
      <c r="I45" s="2">
        <v>2677223</v>
      </c>
      <c r="J45" s="2">
        <v>2917861</v>
      </c>
      <c r="K45" s="2">
        <v>3174981</v>
      </c>
      <c r="L45" s="2">
        <v>1835283</v>
      </c>
      <c r="M45" s="2">
        <v>2050400</v>
      </c>
      <c r="N45" s="2">
        <v>2266622</v>
      </c>
      <c r="O45" s="2">
        <v>2517025</v>
      </c>
      <c r="P45" s="2">
        <v>2785075</v>
      </c>
      <c r="Q45" s="2">
        <v>3037841</v>
      </c>
      <c r="R45" s="2">
        <v>3308280</v>
      </c>
      <c r="S45" s="2">
        <v>11179624</v>
      </c>
      <c r="T45" s="2">
        <v>12477270</v>
      </c>
      <c r="U45" s="2">
        <v>13774908</v>
      </c>
      <c r="V45" s="2">
        <v>15272191</v>
      </c>
      <c r="W45" s="2">
        <v>16869286</v>
      </c>
      <c r="X45" s="2">
        <v>18366547</v>
      </c>
      <c r="Y45" s="2">
        <v>19963626</v>
      </c>
      <c r="Z45" s="2">
        <v>22348572478</v>
      </c>
      <c r="AA45" s="2">
        <v>25089067652</v>
      </c>
      <c r="AB45" s="2">
        <v>27907585264</v>
      </c>
      <c r="AC45" s="2">
        <v>31225745281</v>
      </c>
      <c r="AD45" s="2">
        <v>34828981362</v>
      </c>
      <c r="AE45" s="2">
        <v>38313456051</v>
      </c>
      <c r="AF45" s="2">
        <v>42086177302</v>
      </c>
      <c r="AG45" s="1">
        <f>(Table13[[#This Row],[2050_BUILDINGS]]/Table13[[#This Row],[2020_BUILDINGS]])-1</f>
        <v>0.79521074486708021</v>
      </c>
      <c r="AH45" s="1">
        <f>(Table13[[#This Row],[2050_DWELLINGS]]/Table13[[#This Row],[2020_DWELLINGS]])-1</f>
        <v>0.80259938113086648</v>
      </c>
      <c r="AI45" s="1">
        <f>(Table13[[#This Row],[2050_OCCUPANTS]]/Table13[[#This Row],[2020_OCCUPANTS]])-1</f>
        <v>0.78571533353894552</v>
      </c>
      <c r="AJ45" s="1">
        <f>(Table13[[#This Row],[2050_TOTAL_REPL_COST_USD]]/Table13[[#This Row],[2020_TOTAL_REPL_COST_USD]])-1</f>
        <v>0.88317071899915556</v>
      </c>
      <c r="AK45"/>
      <c r="AL45"/>
    </row>
    <row r="46" spans="1:38" x14ac:dyDescent="0.2">
      <c r="A46" t="s">
        <v>12</v>
      </c>
      <c r="B46" t="s">
        <v>20</v>
      </c>
      <c r="C46" t="s">
        <v>146</v>
      </c>
      <c r="D46" t="s">
        <v>197</v>
      </c>
      <c r="E46" s="2">
        <v>51046</v>
      </c>
      <c r="F46" s="2">
        <v>56821</v>
      </c>
      <c r="G46" s="2">
        <v>63007</v>
      </c>
      <c r="H46" s="2">
        <v>69636</v>
      </c>
      <c r="I46" s="2">
        <v>76526</v>
      </c>
      <c r="J46" s="2">
        <v>84045</v>
      </c>
      <c r="K46" s="2">
        <v>91713</v>
      </c>
      <c r="L46" s="2">
        <v>53654</v>
      </c>
      <c r="M46" s="2">
        <v>59295</v>
      </c>
      <c r="N46" s="2">
        <v>65671</v>
      </c>
      <c r="O46" s="2">
        <v>72781</v>
      </c>
      <c r="P46" s="2">
        <v>80386</v>
      </c>
      <c r="Q46" s="2">
        <v>88481</v>
      </c>
      <c r="R46" s="2">
        <v>96563</v>
      </c>
      <c r="S46" s="2">
        <v>214818</v>
      </c>
      <c r="T46" s="2">
        <v>237378</v>
      </c>
      <c r="U46" s="2">
        <v>262877</v>
      </c>
      <c r="V46" s="2">
        <v>291322</v>
      </c>
      <c r="W46" s="2">
        <v>321735</v>
      </c>
      <c r="X46" s="2">
        <v>354097</v>
      </c>
      <c r="Y46" s="2">
        <v>386464</v>
      </c>
      <c r="Z46" s="2">
        <v>901619252</v>
      </c>
      <c r="AA46" s="2">
        <v>1007056534</v>
      </c>
      <c r="AB46" s="2">
        <v>1119925662</v>
      </c>
      <c r="AC46" s="2">
        <v>1241015641</v>
      </c>
      <c r="AD46" s="2">
        <v>1366669935</v>
      </c>
      <c r="AE46" s="2">
        <v>1503497198</v>
      </c>
      <c r="AF46" s="2">
        <v>1643051224</v>
      </c>
      <c r="AG46" s="1">
        <f>(Table13[[#This Row],[2050_BUILDINGS]]/Table13[[#This Row],[2020_BUILDINGS]])-1</f>
        <v>0.7966735885279943</v>
      </c>
      <c r="AH46" s="1">
        <f>(Table13[[#This Row],[2050_DWELLINGS]]/Table13[[#This Row],[2020_DWELLINGS]])-1</f>
        <v>0.79973534126067025</v>
      </c>
      <c r="AI46" s="1">
        <f>(Table13[[#This Row],[2050_OCCUPANTS]]/Table13[[#This Row],[2020_OCCUPANTS]])-1</f>
        <v>0.79902987645355594</v>
      </c>
      <c r="AJ46" s="1">
        <f>(Table13[[#This Row],[2050_TOTAL_REPL_COST_USD]]/Table13[[#This Row],[2020_TOTAL_REPL_COST_USD]])-1</f>
        <v>0.82233378486021946</v>
      </c>
      <c r="AK46"/>
      <c r="AL46"/>
    </row>
    <row r="47" spans="1:38" x14ac:dyDescent="0.2">
      <c r="A47" t="s">
        <v>44</v>
      </c>
      <c r="B47" t="s">
        <v>51</v>
      </c>
      <c r="C47" t="s">
        <v>147</v>
      </c>
      <c r="D47" t="s">
        <v>198</v>
      </c>
      <c r="E47" s="2">
        <v>273226</v>
      </c>
      <c r="F47" s="2">
        <v>287434</v>
      </c>
      <c r="G47" s="2">
        <v>306378</v>
      </c>
      <c r="H47" s="2">
        <v>330096</v>
      </c>
      <c r="I47" s="2">
        <v>356181</v>
      </c>
      <c r="J47" s="2">
        <v>379963</v>
      </c>
      <c r="K47" s="2">
        <v>401426</v>
      </c>
      <c r="L47" s="2">
        <v>285919</v>
      </c>
      <c r="M47" s="2">
        <v>300905</v>
      </c>
      <c r="N47" s="2">
        <v>320880</v>
      </c>
      <c r="O47" s="2">
        <v>345887</v>
      </c>
      <c r="P47" s="2">
        <v>373442</v>
      </c>
      <c r="Q47" s="2">
        <v>398641</v>
      </c>
      <c r="R47" s="2">
        <v>421423</v>
      </c>
      <c r="S47" s="2">
        <v>1158372</v>
      </c>
      <c r="T47" s="2">
        <v>1218290</v>
      </c>
      <c r="U47" s="2">
        <v>1298180</v>
      </c>
      <c r="V47" s="2">
        <v>1398040</v>
      </c>
      <c r="W47" s="2">
        <v>1507889</v>
      </c>
      <c r="X47" s="2">
        <v>1607751</v>
      </c>
      <c r="Y47" s="2">
        <v>1697619</v>
      </c>
      <c r="Z47" s="2">
        <v>5704538674</v>
      </c>
      <c r="AA47" s="2">
        <v>6023396549</v>
      </c>
      <c r="AB47" s="2">
        <v>6451336038</v>
      </c>
      <c r="AC47" s="2">
        <v>6991282805</v>
      </c>
      <c r="AD47" s="2">
        <v>7590666019</v>
      </c>
      <c r="AE47" s="2">
        <v>8156163738</v>
      </c>
      <c r="AF47" s="2">
        <v>8678413760</v>
      </c>
      <c r="AG47" s="1">
        <f>(Table13[[#This Row],[2050_BUILDINGS]]/Table13[[#This Row],[2020_BUILDINGS]])-1</f>
        <v>0.4692086404661342</v>
      </c>
      <c r="AH47" s="1">
        <f>(Table13[[#This Row],[2050_DWELLINGS]]/Table13[[#This Row],[2020_DWELLINGS]])-1</f>
        <v>0.47392443314365251</v>
      </c>
      <c r="AI47" s="1">
        <f>(Table13[[#This Row],[2050_OCCUPANTS]]/Table13[[#This Row],[2020_OCCUPANTS]])-1</f>
        <v>0.46552143870880847</v>
      </c>
      <c r="AJ47" s="1">
        <f>(Table13[[#This Row],[2050_TOTAL_REPL_COST_USD]]/Table13[[#This Row],[2020_TOTAL_REPL_COST_USD]])-1</f>
        <v>0.52131736779246518</v>
      </c>
      <c r="AK47"/>
      <c r="AL47"/>
    </row>
    <row r="48" spans="1:38" x14ac:dyDescent="0.2">
      <c r="A48" t="s">
        <v>22</v>
      </c>
      <c r="B48" t="s">
        <v>34</v>
      </c>
      <c r="C48" t="s">
        <v>148</v>
      </c>
      <c r="D48" t="s">
        <v>199</v>
      </c>
      <c r="E48" s="2">
        <v>23460</v>
      </c>
      <c r="F48" s="2">
        <v>24388</v>
      </c>
      <c r="G48" s="2">
        <v>25182</v>
      </c>
      <c r="H48" s="2">
        <v>25864</v>
      </c>
      <c r="I48" s="2">
        <v>26553</v>
      </c>
      <c r="J48" s="2">
        <v>27040</v>
      </c>
      <c r="K48" s="2">
        <v>27511</v>
      </c>
      <c r="L48" s="2">
        <v>24701</v>
      </c>
      <c r="M48" s="2">
        <v>25416</v>
      </c>
      <c r="N48" s="2">
        <v>25949</v>
      </c>
      <c r="O48" s="2">
        <v>26222</v>
      </c>
      <c r="P48" s="2">
        <v>26541</v>
      </c>
      <c r="Q48" s="2">
        <v>26579</v>
      </c>
      <c r="R48" s="2">
        <v>26580</v>
      </c>
      <c r="S48" s="2">
        <v>93256</v>
      </c>
      <c r="T48" s="2">
        <v>95838</v>
      </c>
      <c r="U48" s="2">
        <v>97743</v>
      </c>
      <c r="V48" s="2">
        <v>98657</v>
      </c>
      <c r="W48" s="2">
        <v>99664</v>
      </c>
      <c r="X48" s="2">
        <v>99640</v>
      </c>
      <c r="Y48" s="2">
        <v>99615</v>
      </c>
      <c r="Z48" s="2">
        <v>541216655</v>
      </c>
      <c r="AA48" s="2">
        <v>565041771</v>
      </c>
      <c r="AB48" s="2">
        <v>585581419</v>
      </c>
      <c r="AC48" s="2">
        <v>603261648</v>
      </c>
      <c r="AD48" s="2">
        <v>620544254</v>
      </c>
      <c r="AE48" s="2">
        <v>633136947</v>
      </c>
      <c r="AF48" s="2">
        <v>645729630</v>
      </c>
      <c r="AG48" s="1">
        <f>(Table13[[#This Row],[2050_BUILDINGS]]/Table13[[#This Row],[2020_BUILDINGS]])-1</f>
        <v>0.17267689684569487</v>
      </c>
      <c r="AH48" s="1">
        <f>(Table13[[#This Row],[2050_DWELLINGS]]/Table13[[#This Row],[2020_DWELLINGS]])-1</f>
        <v>7.6069794745152075E-2</v>
      </c>
      <c r="AI48" s="1">
        <f>(Table13[[#This Row],[2050_OCCUPANTS]]/Table13[[#This Row],[2020_OCCUPANTS]])-1</f>
        <v>6.818864201767183E-2</v>
      </c>
      <c r="AJ48" s="1">
        <f>(Table13[[#This Row],[2050_TOTAL_REPL_COST_USD]]/Table13[[#This Row],[2020_TOTAL_REPL_COST_USD]])-1</f>
        <v>0.19310746266668377</v>
      </c>
      <c r="AK48"/>
      <c r="AL48"/>
    </row>
    <row r="49" spans="1:38" x14ac:dyDescent="0.2">
      <c r="A49" t="s">
        <v>12</v>
      </c>
      <c r="B49" t="s">
        <v>21</v>
      </c>
      <c r="C49" t="s">
        <v>149</v>
      </c>
      <c r="D49" t="s">
        <v>200</v>
      </c>
      <c r="E49" s="2">
        <v>2724381</v>
      </c>
      <c r="F49" s="2">
        <v>3155084</v>
      </c>
      <c r="G49" s="2">
        <v>3601551</v>
      </c>
      <c r="H49" s="2">
        <v>4080128</v>
      </c>
      <c r="I49" s="2">
        <v>4574269</v>
      </c>
      <c r="J49" s="2">
        <v>5100518</v>
      </c>
      <c r="K49" s="2">
        <v>5625782</v>
      </c>
      <c r="L49" s="2">
        <v>2827229</v>
      </c>
      <c r="M49" s="2">
        <v>3276042</v>
      </c>
      <c r="N49" s="2">
        <v>3742479</v>
      </c>
      <c r="O49" s="2">
        <v>4243959</v>
      </c>
      <c r="P49" s="2">
        <v>4763171</v>
      </c>
      <c r="Q49" s="2">
        <v>5317351</v>
      </c>
      <c r="R49" s="2">
        <v>5872076</v>
      </c>
      <c r="S49" s="2">
        <v>16416215</v>
      </c>
      <c r="T49" s="2">
        <v>19018709</v>
      </c>
      <c r="U49" s="2">
        <v>21721394</v>
      </c>
      <c r="V49" s="2">
        <v>24624229</v>
      </c>
      <c r="W49" s="2">
        <v>27627226</v>
      </c>
      <c r="X49" s="2">
        <v>30830365</v>
      </c>
      <c r="Y49" s="2">
        <v>34033508</v>
      </c>
      <c r="Z49" s="2">
        <v>34695429086</v>
      </c>
      <c r="AA49" s="2">
        <v>40459304911</v>
      </c>
      <c r="AB49" s="2">
        <v>46629917350</v>
      </c>
      <c r="AC49" s="2">
        <v>53475381522</v>
      </c>
      <c r="AD49" s="2">
        <v>60761960492</v>
      </c>
      <c r="AE49" s="2">
        <v>68717661486</v>
      </c>
      <c r="AF49" s="2">
        <v>76894047972</v>
      </c>
      <c r="AG49" s="1">
        <f>(Table13[[#This Row],[2050_BUILDINGS]]/Table13[[#This Row],[2020_BUILDINGS]])-1</f>
        <v>1.0649762276274868</v>
      </c>
      <c r="AH49" s="1">
        <f>(Table13[[#This Row],[2050_DWELLINGS]]/Table13[[#This Row],[2020_DWELLINGS]])-1</f>
        <v>1.0769721872547291</v>
      </c>
      <c r="AI49" s="1">
        <f>(Table13[[#This Row],[2050_OCCUPANTS]]/Table13[[#This Row],[2020_OCCUPANTS]])-1</f>
        <v>1.0731641246170325</v>
      </c>
      <c r="AJ49" s="1">
        <f>(Table13[[#This Row],[2050_TOTAL_REPL_COST_USD]]/Table13[[#This Row],[2020_TOTAL_REPL_COST_USD]])-1</f>
        <v>1.2162587406370373</v>
      </c>
      <c r="AK49"/>
      <c r="AL49"/>
    </row>
    <row r="50" spans="1:38" x14ac:dyDescent="0.2">
      <c r="A50" t="s">
        <v>55</v>
      </c>
      <c r="B50" t="s">
        <v>70</v>
      </c>
      <c r="C50" t="s">
        <v>150</v>
      </c>
      <c r="D50" t="s">
        <v>201</v>
      </c>
      <c r="E50" s="2">
        <v>1777722</v>
      </c>
      <c r="F50" s="2">
        <v>1990399</v>
      </c>
      <c r="G50" s="2">
        <v>2213290</v>
      </c>
      <c r="H50" s="2">
        <v>2457341</v>
      </c>
      <c r="I50" s="2">
        <v>2698643</v>
      </c>
      <c r="J50" s="2">
        <v>2959423</v>
      </c>
      <c r="K50" s="2">
        <v>3217240</v>
      </c>
      <c r="L50" s="2">
        <v>1856148</v>
      </c>
      <c r="M50" s="2">
        <v>2079483</v>
      </c>
      <c r="N50" s="2">
        <v>2313910</v>
      </c>
      <c r="O50" s="2">
        <v>2570792</v>
      </c>
      <c r="P50" s="2">
        <v>2825219</v>
      </c>
      <c r="Q50" s="2">
        <v>3100300</v>
      </c>
      <c r="R50" s="2">
        <v>3372721</v>
      </c>
      <c r="S50" s="2">
        <v>8251092</v>
      </c>
      <c r="T50" s="2">
        <v>9277495</v>
      </c>
      <c r="U50" s="2">
        <v>10363702</v>
      </c>
      <c r="V50" s="2">
        <v>11559501</v>
      </c>
      <c r="W50" s="2">
        <v>12755326</v>
      </c>
      <c r="X50" s="2">
        <v>14050788</v>
      </c>
      <c r="Y50" s="2">
        <v>15346236</v>
      </c>
      <c r="Z50" s="2">
        <v>18575919734</v>
      </c>
      <c r="AA50" s="2">
        <v>20926408576</v>
      </c>
      <c r="AB50" s="2">
        <v>23423974338</v>
      </c>
      <c r="AC50" s="2">
        <v>26179760570</v>
      </c>
      <c r="AD50" s="2">
        <v>28948466594</v>
      </c>
      <c r="AE50" s="2">
        <v>31950843678</v>
      </c>
      <c r="AF50" s="2">
        <v>34967054709</v>
      </c>
      <c r="AG50" s="1">
        <f>(Table13[[#This Row],[2050_BUILDINGS]]/Table13[[#This Row],[2020_BUILDINGS]])-1</f>
        <v>0.80975428104056757</v>
      </c>
      <c r="AH50" s="1">
        <f>(Table13[[#This Row],[2050_DWELLINGS]]/Table13[[#This Row],[2020_DWELLINGS]])-1</f>
        <v>0.8170539202692888</v>
      </c>
      <c r="AI50" s="1">
        <f>(Table13[[#This Row],[2050_OCCUPANTS]]/Table13[[#This Row],[2020_OCCUPANTS]])-1</f>
        <v>0.85990363457346009</v>
      </c>
      <c r="AJ50" s="1">
        <f>(Table13[[#This Row],[2050_TOTAL_REPL_COST_USD]]/Table13[[#This Row],[2020_TOTAL_REPL_COST_USD]])-1</f>
        <v>0.88238618650999379</v>
      </c>
      <c r="AK50"/>
      <c r="AL50"/>
    </row>
    <row r="51" spans="1:38" x14ac:dyDescent="0.2">
      <c r="A51" t="s">
        <v>37</v>
      </c>
      <c r="B51" t="s">
        <v>43</v>
      </c>
      <c r="C51" t="s">
        <v>151</v>
      </c>
      <c r="D51" t="s">
        <v>202</v>
      </c>
      <c r="E51" s="2">
        <v>2698739</v>
      </c>
      <c r="F51" s="2">
        <v>2823913</v>
      </c>
      <c r="G51" s="2">
        <v>2958660</v>
      </c>
      <c r="H51" s="2">
        <v>3063140</v>
      </c>
      <c r="I51" s="2">
        <v>3173199</v>
      </c>
      <c r="J51" s="2">
        <v>3264679</v>
      </c>
      <c r="K51" s="2">
        <v>3354667</v>
      </c>
      <c r="L51" s="2">
        <v>3023157</v>
      </c>
      <c r="M51" s="2">
        <v>3156781</v>
      </c>
      <c r="N51" s="2">
        <v>3291553</v>
      </c>
      <c r="O51" s="2">
        <v>3375347</v>
      </c>
      <c r="P51" s="2">
        <v>3459746</v>
      </c>
      <c r="Q51" s="2">
        <v>3518243</v>
      </c>
      <c r="R51" s="2">
        <v>3576589</v>
      </c>
      <c r="S51" s="2">
        <v>11772560</v>
      </c>
      <c r="T51" s="2">
        <v>12271378</v>
      </c>
      <c r="U51" s="2">
        <v>12770216</v>
      </c>
      <c r="V51" s="2">
        <v>13069502</v>
      </c>
      <c r="W51" s="2">
        <v>13368827</v>
      </c>
      <c r="X51" s="2">
        <v>13568340</v>
      </c>
      <c r="Y51" s="2">
        <v>13767881</v>
      </c>
      <c r="Z51" s="2">
        <v>80499998800</v>
      </c>
      <c r="AA51" s="2">
        <v>84851101050</v>
      </c>
      <c r="AB51" s="2">
        <v>89534446031</v>
      </c>
      <c r="AC51" s="2">
        <v>93166753873</v>
      </c>
      <c r="AD51" s="2">
        <v>96992337537</v>
      </c>
      <c r="AE51" s="2">
        <v>100172603547</v>
      </c>
      <c r="AF51" s="2">
        <v>103300157951</v>
      </c>
      <c r="AG51" s="1">
        <f>(Table13[[#This Row],[2050_BUILDINGS]]/Table13[[#This Row],[2020_BUILDINGS]])-1</f>
        <v>0.2430498095592053</v>
      </c>
      <c r="AH51" s="1">
        <f>(Table13[[#This Row],[2050_DWELLINGS]]/Table13[[#This Row],[2020_DWELLINGS]])-1</f>
        <v>0.1830642603080157</v>
      </c>
      <c r="AI51" s="1">
        <f>(Table13[[#This Row],[2050_OCCUPANTS]]/Table13[[#This Row],[2020_OCCUPANTS]])-1</f>
        <v>0.16948913405410537</v>
      </c>
      <c r="AJ51" s="1">
        <f>(Table13[[#This Row],[2050_TOTAL_REPL_COST_USD]]/Table13[[#This Row],[2020_TOTAL_REPL_COST_USD]])-1</f>
        <v>0.28323179491774098</v>
      </c>
      <c r="AK51"/>
      <c r="AL51"/>
    </row>
    <row r="52" spans="1:38" x14ac:dyDescent="0.2">
      <c r="A52" t="s">
        <v>22</v>
      </c>
      <c r="B52" t="s">
        <v>35</v>
      </c>
      <c r="C52" t="s">
        <v>152</v>
      </c>
      <c r="D52" t="s">
        <v>203</v>
      </c>
      <c r="E52" s="2">
        <v>12091976</v>
      </c>
      <c r="F52" s="2">
        <v>14001591</v>
      </c>
      <c r="G52" s="2">
        <v>16144943</v>
      </c>
      <c r="H52" s="2">
        <v>18485401</v>
      </c>
      <c r="I52" s="2">
        <v>21121621</v>
      </c>
      <c r="J52" s="2">
        <v>23854721</v>
      </c>
      <c r="K52" s="2">
        <v>26600528</v>
      </c>
      <c r="L52" s="2">
        <v>12875280</v>
      </c>
      <c r="M52" s="2">
        <v>14943048</v>
      </c>
      <c r="N52" s="2">
        <v>17267831</v>
      </c>
      <c r="O52" s="2">
        <v>19813556</v>
      </c>
      <c r="P52" s="2">
        <v>22683297</v>
      </c>
      <c r="Q52" s="2">
        <v>25668041</v>
      </c>
      <c r="R52" s="2">
        <v>28675797</v>
      </c>
      <c r="S52" s="2">
        <v>59695003</v>
      </c>
      <c r="T52" s="2">
        <v>68894184</v>
      </c>
      <c r="U52" s="2">
        <v>79193333</v>
      </c>
      <c r="V52" s="2">
        <v>90392414</v>
      </c>
      <c r="W52" s="2">
        <v>102991332</v>
      </c>
      <c r="X52" s="2">
        <v>115990253</v>
      </c>
      <c r="Y52" s="2">
        <v>128989143</v>
      </c>
      <c r="Z52" s="2">
        <v>239131078802</v>
      </c>
      <c r="AA52" s="2">
        <v>281735109900</v>
      </c>
      <c r="AB52" s="2">
        <v>330107837920</v>
      </c>
      <c r="AC52" s="2">
        <v>383929959706</v>
      </c>
      <c r="AD52" s="2">
        <v>444880411343</v>
      </c>
      <c r="AE52" s="2">
        <v>509407244195</v>
      </c>
      <c r="AF52" s="2">
        <v>575520538635</v>
      </c>
      <c r="AG52" s="1">
        <f>(Table13[[#This Row],[2050_BUILDINGS]]/Table13[[#This Row],[2020_BUILDINGS]])-1</f>
        <v>1.199849553125147</v>
      </c>
      <c r="AH52" s="1">
        <f>(Table13[[#This Row],[2050_DWELLINGS]]/Table13[[#This Row],[2020_DWELLINGS]])-1</f>
        <v>1.2271979327828211</v>
      </c>
      <c r="AI52" s="1">
        <f>(Table13[[#This Row],[2050_OCCUPANTS]]/Table13[[#This Row],[2020_OCCUPANTS]])-1</f>
        <v>1.1608030239985081</v>
      </c>
      <c r="AJ52" s="1">
        <f>(Table13[[#This Row],[2050_TOTAL_REPL_COST_USD]]/Table13[[#This Row],[2020_TOTAL_REPL_COST_USD]])-1</f>
        <v>1.4067157707741105</v>
      </c>
      <c r="AK52"/>
      <c r="AL52"/>
    </row>
    <row r="53" spans="1:38" x14ac:dyDescent="0.2">
      <c r="A53" t="s">
        <v>22</v>
      </c>
      <c r="B53" t="s">
        <v>36</v>
      </c>
      <c r="C53" t="s">
        <v>153</v>
      </c>
      <c r="D53" t="s">
        <v>204</v>
      </c>
      <c r="E53" s="2">
        <v>9620501</v>
      </c>
      <c r="F53" s="2">
        <v>11037102</v>
      </c>
      <c r="G53" s="2">
        <v>12568385</v>
      </c>
      <c r="H53" s="2">
        <v>14192387</v>
      </c>
      <c r="I53" s="2">
        <v>15847274</v>
      </c>
      <c r="J53" s="2">
        <v>17488116</v>
      </c>
      <c r="K53" s="2">
        <v>19115870</v>
      </c>
      <c r="L53" s="2">
        <v>10137126</v>
      </c>
      <c r="M53" s="2">
        <v>11648126</v>
      </c>
      <c r="N53" s="2">
        <v>13286367</v>
      </c>
      <c r="O53" s="2">
        <v>15028043</v>
      </c>
      <c r="P53" s="2">
        <v>16808900</v>
      </c>
      <c r="Q53" s="2">
        <v>18579675</v>
      </c>
      <c r="R53" s="2">
        <v>20342059</v>
      </c>
      <c r="S53" s="2">
        <v>45677340</v>
      </c>
      <c r="T53" s="2">
        <v>52274072</v>
      </c>
      <c r="U53" s="2">
        <v>59370551</v>
      </c>
      <c r="V53" s="2">
        <v>66866818</v>
      </c>
      <c r="W53" s="2">
        <v>74463043</v>
      </c>
      <c r="X53" s="2">
        <v>81959336</v>
      </c>
      <c r="Y53" s="2">
        <v>89355660</v>
      </c>
      <c r="Z53" s="2">
        <v>171450207867</v>
      </c>
      <c r="AA53" s="2">
        <v>199334571428</v>
      </c>
      <c r="AB53" s="2">
        <v>230179323731</v>
      </c>
      <c r="AC53" s="2">
        <v>263504188096</v>
      </c>
      <c r="AD53" s="2">
        <v>298333176869</v>
      </c>
      <c r="AE53" s="2">
        <v>333590471697</v>
      </c>
      <c r="AF53" s="2">
        <v>369390143118</v>
      </c>
      <c r="AG53" s="1">
        <f>(Table13[[#This Row],[2050_BUILDINGS]]/Table13[[#This Row],[2020_BUILDINGS]])-1</f>
        <v>0.98699319297404564</v>
      </c>
      <c r="AH53" s="1">
        <f>(Table13[[#This Row],[2050_DWELLINGS]]/Table13[[#This Row],[2020_DWELLINGS]])-1</f>
        <v>1.0066889767375882</v>
      </c>
      <c r="AI53" s="1">
        <f>(Table13[[#This Row],[2050_OCCUPANTS]]/Table13[[#This Row],[2020_OCCUPANTS]])-1</f>
        <v>0.95623606803723682</v>
      </c>
      <c r="AJ53" s="1">
        <f>(Table13[[#This Row],[2050_TOTAL_REPL_COST_USD]]/Table13[[#This Row],[2020_TOTAL_REPL_COST_USD]])-1</f>
        <v>1.1545039094064502</v>
      </c>
      <c r="AK53"/>
      <c r="AL53"/>
    </row>
    <row r="54" spans="1:38" x14ac:dyDescent="0.2">
      <c r="A54" t="s">
        <v>44</v>
      </c>
      <c r="B54" t="s">
        <v>52</v>
      </c>
      <c r="C54" t="s">
        <v>154</v>
      </c>
      <c r="D54" t="s">
        <v>205</v>
      </c>
      <c r="E54" s="2">
        <v>17357224</v>
      </c>
      <c r="F54" s="2">
        <v>18539994</v>
      </c>
      <c r="G54" s="2">
        <v>19687696</v>
      </c>
      <c r="H54" s="2">
        <v>20747310</v>
      </c>
      <c r="I54" s="2">
        <v>21774358</v>
      </c>
      <c r="J54" s="2">
        <v>22692482</v>
      </c>
      <c r="K54" s="2">
        <v>23561631</v>
      </c>
      <c r="L54" s="2">
        <v>19011957</v>
      </c>
      <c r="M54" s="2">
        <v>20248609</v>
      </c>
      <c r="N54" s="2">
        <v>21395766</v>
      </c>
      <c r="O54" s="2">
        <v>22413275</v>
      </c>
      <c r="P54" s="2">
        <v>23368809</v>
      </c>
      <c r="Q54" s="2">
        <v>24189511</v>
      </c>
      <c r="R54" s="2">
        <v>24917255</v>
      </c>
      <c r="S54" s="2">
        <v>59297621</v>
      </c>
      <c r="T54" s="2">
        <v>62797479</v>
      </c>
      <c r="U54" s="2">
        <v>65997370</v>
      </c>
      <c r="V54" s="2">
        <v>68797259</v>
      </c>
      <c r="W54" s="2">
        <v>71397152</v>
      </c>
      <c r="X54" s="2">
        <v>73597063</v>
      </c>
      <c r="Y54" s="2">
        <v>75496967</v>
      </c>
      <c r="Z54" s="2">
        <v>684219038611</v>
      </c>
      <c r="AA54" s="2">
        <v>736460604879</v>
      </c>
      <c r="AB54" s="2">
        <v>787153652311</v>
      </c>
      <c r="AC54" s="2">
        <v>833955134111</v>
      </c>
      <c r="AD54" s="2">
        <v>879318898592</v>
      </c>
      <c r="AE54" s="2">
        <v>919872255554</v>
      </c>
      <c r="AF54" s="2">
        <v>958260929111</v>
      </c>
      <c r="AG54" s="1">
        <f>(Table13[[#This Row],[2050_BUILDINGS]]/Table13[[#This Row],[2020_BUILDINGS]])-1</f>
        <v>0.35745387626500635</v>
      </c>
      <c r="AH54" s="1">
        <f>(Table13[[#This Row],[2050_DWELLINGS]]/Table13[[#This Row],[2020_DWELLINGS]])-1</f>
        <v>0.31060968631477559</v>
      </c>
      <c r="AI54" s="1">
        <f>(Table13[[#This Row],[2050_OCCUPANTS]]/Table13[[#This Row],[2020_OCCUPANTS]])-1</f>
        <v>0.27318711487599145</v>
      </c>
      <c r="AJ54" s="1">
        <f>(Table13[[#This Row],[2050_TOTAL_REPL_COST_USD]]/Table13[[#This Row],[2020_TOTAL_REPL_COST_USD]])-1</f>
        <v>0.40051778017799555</v>
      </c>
      <c r="AK54"/>
      <c r="AL54"/>
    </row>
    <row r="55" spans="1:38" x14ac:dyDescent="0.2">
      <c r="A55" t="s">
        <v>44</v>
      </c>
      <c r="B55" t="s">
        <v>53</v>
      </c>
      <c r="C55" t="s">
        <v>155</v>
      </c>
      <c r="D55" t="s">
        <v>206</v>
      </c>
      <c r="E55" s="2">
        <v>3471675</v>
      </c>
      <c r="F55" s="2">
        <v>4003893</v>
      </c>
      <c r="G55" s="2">
        <v>4594059</v>
      </c>
      <c r="H55" s="2">
        <v>5242149</v>
      </c>
      <c r="I55" s="2">
        <v>5929451</v>
      </c>
      <c r="J55" s="2">
        <v>6656060</v>
      </c>
      <c r="K55" s="2">
        <v>7421832</v>
      </c>
      <c r="L55" s="2">
        <v>3680971</v>
      </c>
      <c r="M55" s="2">
        <v>4250203</v>
      </c>
      <c r="N55" s="2">
        <v>4882471</v>
      </c>
      <c r="O55" s="2">
        <v>5577899</v>
      </c>
      <c r="P55" s="2">
        <v>6316709</v>
      </c>
      <c r="Q55" s="2">
        <v>7099153</v>
      </c>
      <c r="R55" s="2">
        <v>7924947</v>
      </c>
      <c r="S55" s="2">
        <v>18295636</v>
      </c>
      <c r="T55" s="2">
        <v>21079759</v>
      </c>
      <c r="U55" s="2">
        <v>24162162</v>
      </c>
      <c r="V55" s="2">
        <v>27542877</v>
      </c>
      <c r="W55" s="2">
        <v>31122458</v>
      </c>
      <c r="X55" s="2">
        <v>34900901</v>
      </c>
      <c r="Y55" s="2">
        <v>38878224</v>
      </c>
      <c r="Z55" s="2">
        <v>100141056091</v>
      </c>
      <c r="AA55" s="2">
        <v>116687653353</v>
      </c>
      <c r="AB55" s="2">
        <v>135301126250</v>
      </c>
      <c r="AC55" s="2">
        <v>155999767900</v>
      </c>
      <c r="AD55" s="2">
        <v>178271452564</v>
      </c>
      <c r="AE55" s="2">
        <v>202154468060</v>
      </c>
      <c r="AF55" s="2">
        <v>227603932648</v>
      </c>
      <c r="AG55" s="1">
        <f>(Table13[[#This Row],[2050_BUILDINGS]]/Table13[[#This Row],[2020_BUILDINGS]])-1</f>
        <v>1.1378245371470546</v>
      </c>
      <c r="AH55" s="1">
        <f>(Table13[[#This Row],[2050_DWELLINGS]]/Table13[[#This Row],[2020_DWELLINGS]])-1</f>
        <v>1.1529501319081299</v>
      </c>
      <c r="AI55" s="1">
        <f>(Table13[[#This Row],[2050_OCCUPANTS]]/Table13[[#This Row],[2020_OCCUPANTS]])-1</f>
        <v>1.1249998633553924</v>
      </c>
      <c r="AJ55" s="1">
        <f>(Table13[[#This Row],[2050_TOTAL_REPL_COST_USD]]/Table13[[#This Row],[2020_TOTAL_REPL_COST_USD]])-1</f>
        <v>1.2728333565922467</v>
      </c>
      <c r="AK55"/>
      <c r="AL55"/>
    </row>
    <row r="56" spans="1:38" x14ac:dyDescent="0.2">
      <c r="A56" t="s">
        <v>44</v>
      </c>
      <c r="B56" t="s">
        <v>54</v>
      </c>
      <c r="C56" t="s">
        <v>156</v>
      </c>
      <c r="D56" t="s">
        <v>207</v>
      </c>
      <c r="E56" s="2">
        <v>3559945</v>
      </c>
      <c r="F56" s="2">
        <v>3849976</v>
      </c>
      <c r="G56" s="2">
        <v>4215453</v>
      </c>
      <c r="H56" s="2">
        <v>4611140</v>
      </c>
      <c r="I56" s="2">
        <v>5037953</v>
      </c>
      <c r="J56" s="2">
        <v>5444904</v>
      </c>
      <c r="K56" s="2">
        <v>5807002</v>
      </c>
      <c r="L56" s="2">
        <v>3738016</v>
      </c>
      <c r="M56" s="2">
        <v>4043543</v>
      </c>
      <c r="N56" s="2">
        <v>4429323</v>
      </c>
      <c r="O56" s="2">
        <v>4848713</v>
      </c>
      <c r="P56" s="2">
        <v>5302846</v>
      </c>
      <c r="Q56" s="2">
        <v>5737353</v>
      </c>
      <c r="R56" s="2">
        <v>6125553</v>
      </c>
      <c r="S56" s="2">
        <v>14861293</v>
      </c>
      <c r="T56" s="2">
        <v>16058183</v>
      </c>
      <c r="U56" s="2">
        <v>17554272</v>
      </c>
      <c r="V56" s="2">
        <v>19150118</v>
      </c>
      <c r="W56" s="2">
        <v>20845699</v>
      </c>
      <c r="X56" s="2">
        <v>22441530</v>
      </c>
      <c r="Y56" s="2">
        <v>23837930</v>
      </c>
      <c r="Z56" s="2">
        <v>90561898384</v>
      </c>
      <c r="AA56" s="2">
        <v>98174003467</v>
      </c>
      <c r="AB56" s="2">
        <v>107967318061</v>
      </c>
      <c r="AC56" s="2">
        <v>118976377990</v>
      </c>
      <c r="AD56" s="2">
        <v>131282864704</v>
      </c>
      <c r="AE56" s="2">
        <v>143368197758</v>
      </c>
      <c r="AF56" s="2">
        <v>154518025933</v>
      </c>
      <c r="AG56" s="1">
        <f>(Table13[[#This Row],[2050_BUILDINGS]]/Table13[[#This Row],[2020_BUILDINGS]])-1</f>
        <v>0.63120553828781056</v>
      </c>
      <c r="AH56" s="1">
        <f>(Table13[[#This Row],[2050_DWELLINGS]]/Table13[[#This Row],[2020_DWELLINGS]])-1</f>
        <v>0.63871770479313095</v>
      </c>
      <c r="AI56" s="1">
        <f>(Table13[[#This Row],[2050_OCCUPANTS]]/Table13[[#This Row],[2020_OCCUPANTS]])-1</f>
        <v>0.6040279940648503</v>
      </c>
      <c r="AJ56" s="1">
        <f>(Table13[[#This Row],[2050_TOTAL_REPL_COST_USD]]/Table13[[#This Row],[2020_TOTAL_REPL_COST_USD]])-1</f>
        <v>0.70621451946395419</v>
      </c>
      <c r="AK56"/>
      <c r="AL56"/>
    </row>
    <row r="57" spans="1:38" x14ac:dyDescent="0.2">
      <c r="L57" s="2"/>
      <c r="S57" s="2"/>
      <c r="T57" s="2"/>
      <c r="Z57" s="2"/>
      <c r="AG57" s="1"/>
      <c r="AH57" s="1"/>
      <c r="AI57" s="1"/>
      <c r="AJ57" s="1"/>
      <c r="AK57"/>
      <c r="AL57"/>
    </row>
    <row r="58" spans="1:38" x14ac:dyDescent="0.2">
      <c r="L58" s="2"/>
      <c r="S58" s="2"/>
      <c r="T58" s="2"/>
      <c r="Z58" s="2"/>
      <c r="AG58" s="1"/>
      <c r="AH58" s="1"/>
      <c r="AI58" s="1"/>
      <c r="AJ58" s="1"/>
      <c r="AK58"/>
      <c r="AL58"/>
    </row>
    <row r="59" spans="1:38" x14ac:dyDescent="0.2">
      <c r="L59" s="2"/>
      <c r="S59" s="2"/>
      <c r="T59" s="2"/>
      <c r="Z59" s="2"/>
      <c r="AG59" s="1"/>
      <c r="AH59" s="1"/>
      <c r="AI59" s="1"/>
      <c r="AJ59" s="1"/>
      <c r="AK59"/>
      <c r="AL59"/>
    </row>
    <row r="60" spans="1:38" x14ac:dyDescent="0.2">
      <c r="L60" s="2"/>
      <c r="S60" s="2"/>
      <c r="T60" s="2"/>
      <c r="Z60" s="2"/>
      <c r="AG60" s="1"/>
      <c r="AH60" s="1"/>
      <c r="AI60" s="1"/>
      <c r="AJ60" s="1"/>
      <c r="AK60"/>
      <c r="AL60"/>
    </row>
    <row r="61" spans="1:38" x14ac:dyDescent="0.2">
      <c r="L61" s="2"/>
      <c r="S61" s="2"/>
      <c r="T61" s="2"/>
      <c r="Z61" s="2"/>
      <c r="AG61" s="1"/>
      <c r="AH61" s="1"/>
      <c r="AI61" s="1"/>
      <c r="AJ61" s="1"/>
      <c r="AK61"/>
      <c r="AL61"/>
    </row>
    <row r="62" spans="1:38" x14ac:dyDescent="0.2">
      <c r="L62" s="2"/>
      <c r="S62" s="2"/>
      <c r="T62" s="2"/>
      <c r="Z62" s="2"/>
      <c r="AG62" s="1"/>
      <c r="AH62" s="1"/>
      <c r="AI62" s="1"/>
      <c r="AJ62" s="1"/>
      <c r="AK62"/>
      <c r="AL62"/>
    </row>
    <row r="63" spans="1:38" x14ac:dyDescent="0.2">
      <c r="L63" s="2"/>
      <c r="S63" s="2"/>
      <c r="T63" s="2"/>
      <c r="Z63" s="2"/>
      <c r="AG63" s="1"/>
      <c r="AH63" s="1"/>
      <c r="AI63" s="1"/>
      <c r="AJ63" s="1"/>
      <c r="AK63"/>
      <c r="AL63"/>
    </row>
    <row r="64" spans="1:38" x14ac:dyDescent="0.2">
      <c r="L64" s="2"/>
      <c r="S64" s="2"/>
      <c r="T64" s="2"/>
      <c r="Z64" s="2"/>
      <c r="AG64" s="1"/>
      <c r="AH64" s="1"/>
      <c r="AI64" s="1"/>
      <c r="AJ64" s="1"/>
      <c r="AK64"/>
      <c r="AL64"/>
    </row>
    <row r="65" spans="12:38" x14ac:dyDescent="0.2">
      <c r="L65" s="2"/>
      <c r="S65" s="2"/>
      <c r="T65" s="2"/>
      <c r="Z65" s="2"/>
      <c r="AG65" s="1"/>
      <c r="AH65" s="1"/>
      <c r="AI65" s="1"/>
      <c r="AJ65" s="1"/>
      <c r="AK65"/>
      <c r="AL65"/>
    </row>
    <row r="66" spans="12:38" x14ac:dyDescent="0.2">
      <c r="L66" s="2"/>
      <c r="S66" s="2"/>
      <c r="T66" s="2"/>
      <c r="Z66" s="2"/>
      <c r="AG66" s="1"/>
      <c r="AH66" s="1"/>
      <c r="AI66" s="1"/>
      <c r="AJ66" s="1"/>
      <c r="AK66"/>
      <c r="AL66"/>
    </row>
    <row r="67" spans="12:38" x14ac:dyDescent="0.2">
      <c r="L67" s="2"/>
      <c r="S67" s="2"/>
      <c r="T67" s="2"/>
      <c r="Z67" s="2"/>
      <c r="AG67" s="1"/>
      <c r="AH67" s="1"/>
      <c r="AI67" s="1"/>
      <c r="AJ67" s="1"/>
      <c r="AK67"/>
      <c r="AL67"/>
    </row>
    <row r="68" spans="12:38" x14ac:dyDescent="0.2">
      <c r="L68" s="2"/>
      <c r="S68" s="2"/>
      <c r="T68" s="2"/>
      <c r="Z68" s="2"/>
      <c r="AG68" s="1"/>
      <c r="AH68" s="1"/>
      <c r="AI68" s="1"/>
      <c r="AJ68" s="1"/>
      <c r="AK68"/>
      <c r="AL68"/>
    </row>
    <row r="69" spans="12:38" x14ac:dyDescent="0.2">
      <c r="L69" s="2"/>
      <c r="S69" s="2"/>
      <c r="T69" s="2"/>
      <c r="Z69" s="2"/>
      <c r="AG69" s="1"/>
      <c r="AH69" s="1"/>
      <c r="AI69" s="1"/>
      <c r="AJ69" s="1"/>
      <c r="AK69"/>
      <c r="AL69"/>
    </row>
    <row r="70" spans="12:38" x14ac:dyDescent="0.2">
      <c r="L70" s="2"/>
      <c r="S70" s="2"/>
      <c r="T70" s="2"/>
      <c r="Z70" s="2"/>
      <c r="AG70" s="1"/>
      <c r="AH70" s="1"/>
      <c r="AI70" s="1"/>
      <c r="AJ70" s="1"/>
      <c r="AK70"/>
      <c r="AL70"/>
    </row>
    <row r="71" spans="12:38" x14ac:dyDescent="0.2">
      <c r="L71" s="2"/>
      <c r="S71" s="2"/>
      <c r="T71" s="2"/>
      <c r="Z71" s="2"/>
      <c r="AG71" s="1"/>
      <c r="AH71" s="1"/>
      <c r="AI71" s="1"/>
      <c r="AJ71" s="1"/>
      <c r="AK71"/>
      <c r="AL71"/>
    </row>
    <row r="72" spans="12:38" x14ac:dyDescent="0.2">
      <c r="L72" s="2"/>
      <c r="S72" s="2"/>
      <c r="T72" s="2"/>
      <c r="Z72" s="2"/>
      <c r="AG72" s="1"/>
      <c r="AH72" s="1"/>
      <c r="AI72" s="1"/>
      <c r="AJ72" s="1"/>
      <c r="AK72"/>
      <c r="AL72"/>
    </row>
    <row r="73" spans="12:38" x14ac:dyDescent="0.2">
      <c r="L73" s="2"/>
      <c r="S73" s="2"/>
      <c r="T73" s="2"/>
      <c r="Z73" s="2"/>
      <c r="AG73" s="1"/>
      <c r="AH73" s="1"/>
      <c r="AI73" s="1"/>
      <c r="AJ73" s="1"/>
      <c r="AK73"/>
      <c r="AL73"/>
    </row>
    <row r="74" spans="12:38" x14ac:dyDescent="0.2">
      <c r="L74" s="2"/>
      <c r="S74" s="2"/>
      <c r="T74" s="2"/>
      <c r="Z74" s="2"/>
      <c r="AG74" s="1"/>
      <c r="AH74" s="1"/>
      <c r="AI74" s="1"/>
      <c r="AJ74" s="1"/>
      <c r="AK74"/>
      <c r="AL74"/>
    </row>
    <row r="75" spans="12:38" x14ac:dyDescent="0.2">
      <c r="L75" s="2"/>
      <c r="S75" s="2"/>
      <c r="T75" s="2"/>
      <c r="Z75" s="2"/>
      <c r="AG75" s="1"/>
      <c r="AH75" s="1"/>
      <c r="AI75" s="1"/>
      <c r="AJ75" s="1"/>
      <c r="AK75"/>
      <c r="AL75"/>
    </row>
    <row r="76" spans="12:38" x14ac:dyDescent="0.2">
      <c r="L76" s="2"/>
      <c r="S76" s="2"/>
      <c r="T76" s="2"/>
      <c r="Z76" s="2"/>
      <c r="AG76" s="1"/>
      <c r="AH76" s="1"/>
      <c r="AI76" s="1"/>
      <c r="AJ76" s="1"/>
      <c r="AK76"/>
      <c r="AL76"/>
    </row>
    <row r="77" spans="12:38" x14ac:dyDescent="0.2">
      <c r="L77" s="2"/>
      <c r="S77" s="2"/>
      <c r="T77" s="2"/>
      <c r="Z77" s="2"/>
      <c r="AG77" s="1"/>
      <c r="AH77" s="1"/>
      <c r="AI77" s="1"/>
      <c r="AJ77" s="1"/>
      <c r="AK77"/>
      <c r="AL77"/>
    </row>
    <row r="78" spans="12:38" x14ac:dyDescent="0.2">
      <c r="L78" s="2"/>
      <c r="S78" s="2"/>
      <c r="T78" s="2"/>
      <c r="Z78" s="2"/>
      <c r="AG78" s="1"/>
      <c r="AH78" s="1"/>
      <c r="AI78" s="1"/>
      <c r="AJ78" s="1"/>
      <c r="AK78"/>
      <c r="AL78"/>
    </row>
    <row r="79" spans="12:38" x14ac:dyDescent="0.2">
      <c r="L79" s="2"/>
      <c r="S79" s="2"/>
      <c r="T79" s="2"/>
      <c r="Z79" s="2"/>
      <c r="AG79" s="1"/>
      <c r="AH79" s="1"/>
      <c r="AI79" s="1"/>
      <c r="AJ79" s="1"/>
      <c r="AK79"/>
      <c r="AL79"/>
    </row>
    <row r="80" spans="12:38" x14ac:dyDescent="0.2">
      <c r="L80" s="2"/>
      <c r="S80" s="2"/>
      <c r="T80" s="2"/>
      <c r="Z80" s="2"/>
      <c r="AG80" s="1"/>
      <c r="AH80" s="1"/>
      <c r="AI80" s="1"/>
      <c r="AJ80" s="1"/>
      <c r="AK80"/>
      <c r="AL80"/>
    </row>
    <row r="81" spans="12:38" x14ac:dyDescent="0.2">
      <c r="L81" s="2"/>
      <c r="S81" s="2"/>
      <c r="T81" s="2"/>
      <c r="Z81" s="2"/>
      <c r="AG81" s="1"/>
      <c r="AH81" s="1"/>
      <c r="AI81" s="1"/>
      <c r="AJ81" s="1"/>
      <c r="AK81"/>
      <c r="AL81"/>
    </row>
    <row r="82" spans="12:38" x14ac:dyDescent="0.2">
      <c r="L82" s="2"/>
      <c r="S82" s="2"/>
      <c r="T82" s="2"/>
      <c r="Z82" s="2"/>
      <c r="AG82" s="1"/>
      <c r="AH82" s="1"/>
      <c r="AI82" s="1"/>
      <c r="AJ82" s="1"/>
      <c r="AK82"/>
      <c r="AL82"/>
    </row>
    <row r="83" spans="12:38" x14ac:dyDescent="0.2">
      <c r="L83" s="2"/>
      <c r="S83" s="2"/>
      <c r="T83" s="2"/>
      <c r="Z83" s="2"/>
      <c r="AG83" s="1"/>
      <c r="AH83" s="1"/>
      <c r="AI83" s="1"/>
      <c r="AJ83" s="1"/>
      <c r="AK83"/>
      <c r="AL83"/>
    </row>
    <row r="84" spans="12:38" x14ac:dyDescent="0.2">
      <c r="L84" s="2"/>
      <c r="S84" s="2"/>
      <c r="T84" s="2"/>
      <c r="Z84" s="2"/>
      <c r="AG84" s="1"/>
      <c r="AH84" s="1"/>
      <c r="AI84" s="1"/>
      <c r="AJ84" s="1"/>
      <c r="AK84"/>
      <c r="AL84"/>
    </row>
    <row r="85" spans="12:38" x14ac:dyDescent="0.2">
      <c r="L85" s="2"/>
      <c r="S85" s="2"/>
      <c r="T85" s="2"/>
      <c r="Z85" s="2"/>
      <c r="AG85" s="1"/>
      <c r="AH85" s="1"/>
      <c r="AI85" s="1"/>
      <c r="AJ85" s="1"/>
      <c r="AK85"/>
      <c r="AL85"/>
    </row>
    <row r="86" spans="12:38" x14ac:dyDescent="0.2">
      <c r="L86" s="2"/>
      <c r="S86" s="2"/>
      <c r="T86" s="2"/>
      <c r="Z86" s="2"/>
      <c r="AG86" s="1"/>
      <c r="AH86" s="1"/>
      <c r="AI86" s="1"/>
      <c r="AJ86" s="1"/>
      <c r="AK86"/>
      <c r="AL86"/>
    </row>
    <row r="87" spans="12:38" x14ac:dyDescent="0.2">
      <c r="L87" s="2"/>
      <c r="S87" s="2"/>
      <c r="T87" s="2"/>
      <c r="Z87" s="2"/>
      <c r="AG87" s="1"/>
      <c r="AH87" s="1"/>
      <c r="AI87" s="1"/>
      <c r="AJ87" s="1"/>
      <c r="AK87"/>
      <c r="AL87"/>
    </row>
    <row r="88" spans="12:38" x14ac:dyDescent="0.2">
      <c r="L88" s="2"/>
      <c r="S88" s="2"/>
      <c r="T88" s="2"/>
      <c r="Z88" s="2"/>
      <c r="AG88" s="1"/>
      <c r="AH88" s="1"/>
      <c r="AI88" s="1"/>
      <c r="AJ88" s="1"/>
      <c r="AK88"/>
      <c r="AL88"/>
    </row>
    <row r="89" spans="12:38" x14ac:dyDescent="0.2">
      <c r="L89" s="2"/>
      <c r="S89" s="2"/>
      <c r="T89" s="2"/>
      <c r="Z89" s="2"/>
      <c r="AG89" s="1"/>
      <c r="AH89" s="1"/>
      <c r="AI89" s="1"/>
      <c r="AJ89" s="1"/>
      <c r="AK89"/>
      <c r="AL89"/>
    </row>
    <row r="90" spans="12:38" x14ac:dyDescent="0.2">
      <c r="L90" s="2"/>
      <c r="S90" s="2"/>
      <c r="T90" s="2"/>
      <c r="Z90" s="2"/>
      <c r="AG90" s="1"/>
      <c r="AH90" s="1"/>
      <c r="AI90" s="1"/>
      <c r="AJ90" s="1"/>
      <c r="AK90"/>
      <c r="AL90"/>
    </row>
    <row r="91" spans="12:38" x14ac:dyDescent="0.2">
      <c r="L91" s="2"/>
      <c r="S91" s="2"/>
      <c r="T91" s="2"/>
      <c r="Z91" s="2"/>
      <c r="AG91" s="1"/>
      <c r="AH91" s="1"/>
      <c r="AI91" s="1"/>
      <c r="AJ91" s="1"/>
      <c r="AK91"/>
      <c r="AL91"/>
    </row>
    <row r="92" spans="12:38" x14ac:dyDescent="0.2">
      <c r="L92" s="2"/>
      <c r="S92" s="2"/>
      <c r="T92" s="2"/>
      <c r="Z92" s="2"/>
      <c r="AG92" s="1"/>
      <c r="AH92" s="1"/>
      <c r="AI92" s="1"/>
      <c r="AJ92" s="1"/>
      <c r="AK92"/>
      <c r="AL92"/>
    </row>
    <row r="93" spans="12:38" x14ac:dyDescent="0.2">
      <c r="L93" s="2"/>
      <c r="S93" s="2"/>
      <c r="T93" s="2"/>
      <c r="Z93" s="2"/>
      <c r="AG93" s="1"/>
      <c r="AH93" s="1"/>
      <c r="AI93" s="1"/>
      <c r="AJ93" s="1"/>
      <c r="AK93"/>
      <c r="AL93"/>
    </row>
    <row r="94" spans="12:38" x14ac:dyDescent="0.2">
      <c r="L94" s="2"/>
      <c r="S94" s="2"/>
      <c r="T94" s="2"/>
      <c r="Z94" s="2"/>
      <c r="AG94" s="1"/>
      <c r="AH94" s="1"/>
      <c r="AI94" s="1"/>
      <c r="AJ94" s="1"/>
      <c r="AK94"/>
      <c r="AL94"/>
    </row>
    <row r="95" spans="12:38" x14ac:dyDescent="0.2">
      <c r="L95" s="2"/>
      <c r="S95" s="2"/>
      <c r="T95" s="2"/>
      <c r="Z95" s="2"/>
      <c r="AG95" s="1"/>
      <c r="AH95" s="1"/>
      <c r="AI95" s="1"/>
      <c r="AJ95" s="1"/>
      <c r="AK95"/>
      <c r="AL95"/>
    </row>
    <row r="96" spans="12:38" x14ac:dyDescent="0.2">
      <c r="L96" s="2"/>
      <c r="S96" s="2"/>
      <c r="T96" s="2"/>
      <c r="Z96" s="2"/>
      <c r="AG96" s="1"/>
      <c r="AH96" s="1"/>
      <c r="AI96" s="1"/>
      <c r="AJ96" s="1"/>
      <c r="AK96"/>
      <c r="AL96"/>
    </row>
    <row r="97" spans="12:38" x14ac:dyDescent="0.2">
      <c r="L97" s="2"/>
      <c r="S97" s="2"/>
      <c r="T97" s="2"/>
      <c r="Z97" s="2"/>
      <c r="AG97" s="1"/>
      <c r="AH97" s="1"/>
      <c r="AI97" s="1"/>
      <c r="AJ97" s="1"/>
      <c r="AK97"/>
      <c r="AL97"/>
    </row>
    <row r="98" spans="12:38" x14ac:dyDescent="0.2">
      <c r="L98" s="2"/>
      <c r="S98" s="2"/>
      <c r="T98" s="2"/>
      <c r="Z98" s="2"/>
      <c r="AG98" s="1"/>
      <c r="AH98" s="1"/>
      <c r="AI98" s="1"/>
      <c r="AJ98" s="1"/>
      <c r="AK98"/>
      <c r="AL98"/>
    </row>
    <row r="99" spans="12:38" x14ac:dyDescent="0.2">
      <c r="L99" s="2"/>
      <c r="S99" s="2"/>
      <c r="T99" s="2"/>
      <c r="Z99" s="2"/>
      <c r="AG99" s="1"/>
      <c r="AH99" s="1"/>
      <c r="AI99" s="1"/>
      <c r="AJ99" s="1"/>
      <c r="AK99"/>
      <c r="AL99"/>
    </row>
    <row r="100" spans="12:38" x14ac:dyDescent="0.2">
      <c r="L100" s="2"/>
      <c r="S100" s="2"/>
      <c r="T100" s="2"/>
      <c r="Z100" s="2"/>
      <c r="AG100" s="1"/>
      <c r="AH100" s="1"/>
      <c r="AI100" s="1"/>
      <c r="AJ100" s="1"/>
      <c r="AK100"/>
      <c r="AL100"/>
    </row>
    <row r="101" spans="12:38" x14ac:dyDescent="0.2">
      <c r="L101" s="2"/>
      <c r="S101" s="2"/>
      <c r="T101" s="2"/>
      <c r="Z101" s="2"/>
      <c r="AG101" s="1"/>
      <c r="AH101" s="1"/>
      <c r="AI101" s="1"/>
      <c r="AJ101" s="1"/>
      <c r="AK101"/>
      <c r="AL101"/>
    </row>
    <row r="102" spans="12:38" x14ac:dyDescent="0.2">
      <c r="L102" s="2"/>
      <c r="S102" s="2"/>
      <c r="T102" s="2"/>
      <c r="Z102" s="2"/>
      <c r="AG102" s="1"/>
      <c r="AH102" s="1"/>
      <c r="AI102" s="1"/>
      <c r="AJ102" s="1"/>
      <c r="AK102"/>
      <c r="AL102"/>
    </row>
    <row r="103" spans="12:38" x14ac:dyDescent="0.2">
      <c r="L103" s="2"/>
      <c r="S103" s="2"/>
      <c r="T103" s="2"/>
      <c r="Z103" s="2"/>
      <c r="AG103" s="1"/>
      <c r="AH103" s="1"/>
      <c r="AI103" s="1"/>
      <c r="AJ103" s="1"/>
      <c r="AK103"/>
      <c r="AL103"/>
    </row>
    <row r="104" spans="12:38" x14ac:dyDescent="0.2">
      <c r="L104" s="2"/>
      <c r="S104" s="2"/>
      <c r="T104" s="2"/>
      <c r="Z104" s="2"/>
      <c r="AG104" s="1"/>
      <c r="AH104" s="1"/>
      <c r="AI104" s="1"/>
      <c r="AJ104" s="1"/>
      <c r="AK104"/>
      <c r="AL104"/>
    </row>
    <row r="105" spans="12:38" x14ac:dyDescent="0.2">
      <c r="L105" s="2"/>
      <c r="S105" s="2"/>
      <c r="T105" s="2"/>
      <c r="Z105" s="2"/>
      <c r="AG105" s="1"/>
      <c r="AH105" s="1"/>
      <c r="AI105" s="1"/>
      <c r="AJ105" s="1"/>
      <c r="AK105"/>
      <c r="AL105"/>
    </row>
    <row r="106" spans="12:38" x14ac:dyDescent="0.2">
      <c r="L106" s="2"/>
      <c r="S106" s="2"/>
      <c r="T106" s="2"/>
      <c r="Z106" s="2"/>
      <c r="AG106" s="1"/>
      <c r="AH106" s="1"/>
      <c r="AI106" s="1"/>
      <c r="AJ106" s="1"/>
      <c r="AK106"/>
      <c r="AL106"/>
    </row>
    <row r="107" spans="12:38" x14ac:dyDescent="0.2">
      <c r="L107" s="2"/>
      <c r="S107" s="2"/>
      <c r="T107" s="2"/>
      <c r="Z107" s="2"/>
      <c r="AG107" s="1"/>
      <c r="AH107" s="1"/>
      <c r="AI107" s="1"/>
      <c r="AJ107" s="1"/>
      <c r="AK107"/>
      <c r="AL107"/>
    </row>
    <row r="108" spans="12:38" x14ac:dyDescent="0.2">
      <c r="L108" s="2"/>
      <c r="S108" s="2"/>
      <c r="T108" s="2"/>
      <c r="Z108" s="2"/>
      <c r="AG108" s="1"/>
      <c r="AH108" s="1"/>
      <c r="AI108" s="1"/>
      <c r="AJ108" s="1"/>
      <c r="AK108"/>
      <c r="AL108"/>
    </row>
    <row r="109" spans="12:38" x14ac:dyDescent="0.2">
      <c r="L109" s="2"/>
      <c r="S109" s="2"/>
      <c r="T109" s="2"/>
      <c r="Z109" s="2"/>
      <c r="AG109" s="1"/>
      <c r="AH109" s="1"/>
      <c r="AI109" s="1"/>
      <c r="AJ109" s="1"/>
      <c r="AK109"/>
      <c r="AL109"/>
    </row>
    <row r="110" spans="12:38" x14ac:dyDescent="0.2">
      <c r="L110" s="2"/>
      <c r="S110" s="2"/>
      <c r="T110" s="2"/>
      <c r="Z110" s="2"/>
      <c r="AG110" s="1"/>
      <c r="AH110" s="1"/>
      <c r="AI110" s="1"/>
      <c r="AJ110" s="1"/>
      <c r="AK110"/>
      <c r="AL110"/>
    </row>
    <row r="111" spans="12:38" x14ac:dyDescent="0.2">
      <c r="L111" s="2"/>
      <c r="S111" s="2"/>
      <c r="T111" s="2"/>
      <c r="Z111" s="2"/>
      <c r="AG111" s="1"/>
      <c r="AH111" s="1"/>
      <c r="AI111" s="1"/>
      <c r="AJ111" s="1"/>
      <c r="AK111"/>
      <c r="AL111"/>
    </row>
    <row r="112" spans="12:38" x14ac:dyDescent="0.2">
      <c r="L112" s="2"/>
      <c r="S112" s="2"/>
      <c r="T112" s="2"/>
      <c r="Z112" s="2"/>
      <c r="AG112" s="1"/>
      <c r="AH112" s="1"/>
      <c r="AI112" s="1"/>
      <c r="AJ112" s="1"/>
      <c r="AK112"/>
      <c r="AL112"/>
    </row>
    <row r="113" spans="12:38" x14ac:dyDescent="0.2">
      <c r="L113" s="2"/>
      <c r="S113" s="2"/>
      <c r="T113" s="2"/>
      <c r="Z113" s="2"/>
      <c r="AG113" s="1"/>
      <c r="AH113" s="1"/>
      <c r="AI113" s="1"/>
      <c r="AJ113" s="1"/>
      <c r="AK113"/>
      <c r="AL113"/>
    </row>
    <row r="114" spans="12:38" x14ac:dyDescent="0.2">
      <c r="L114" s="2"/>
      <c r="S114" s="2"/>
      <c r="T114" s="2"/>
      <c r="Z114" s="2"/>
      <c r="AG114" s="1"/>
      <c r="AH114" s="1"/>
      <c r="AI114" s="1"/>
      <c r="AJ114" s="1"/>
      <c r="AK114"/>
      <c r="AL114"/>
    </row>
    <row r="115" spans="12:38" x14ac:dyDescent="0.2">
      <c r="L115" s="2"/>
      <c r="S115" s="2"/>
      <c r="T115" s="2"/>
      <c r="Z115" s="2"/>
      <c r="AG115" s="1"/>
      <c r="AH115" s="1"/>
      <c r="AI115" s="1"/>
      <c r="AJ115" s="1"/>
      <c r="AK115"/>
      <c r="AL115"/>
    </row>
    <row r="116" spans="12:38" x14ac:dyDescent="0.2">
      <c r="L116" s="2"/>
      <c r="S116" s="2"/>
      <c r="T116" s="2"/>
      <c r="Z116" s="2"/>
      <c r="AG116" s="1"/>
      <c r="AH116" s="1"/>
      <c r="AI116" s="1"/>
      <c r="AJ116" s="1"/>
      <c r="AK116"/>
      <c r="AL116"/>
    </row>
    <row r="117" spans="12:38" x14ac:dyDescent="0.2">
      <c r="L117" s="2"/>
      <c r="S117" s="2"/>
      <c r="T117" s="2"/>
      <c r="Z117" s="2"/>
      <c r="AG117" s="1"/>
      <c r="AH117" s="1"/>
      <c r="AI117" s="1"/>
      <c r="AJ117" s="1"/>
      <c r="AK117"/>
      <c r="AL117"/>
    </row>
    <row r="118" spans="12:38" x14ac:dyDescent="0.2">
      <c r="L118" s="2"/>
      <c r="S118" s="2"/>
      <c r="T118" s="2"/>
      <c r="Z118" s="2"/>
      <c r="AG118" s="1"/>
      <c r="AH118" s="1"/>
      <c r="AI118" s="1"/>
      <c r="AJ118" s="1"/>
      <c r="AK118"/>
      <c r="AL118"/>
    </row>
    <row r="119" spans="12:38" x14ac:dyDescent="0.2">
      <c r="L119" s="2"/>
      <c r="S119" s="2"/>
      <c r="T119" s="2"/>
      <c r="Z119" s="2"/>
      <c r="AG119" s="1"/>
      <c r="AH119" s="1"/>
      <c r="AI119" s="1"/>
      <c r="AJ119" s="1"/>
      <c r="AK119"/>
      <c r="AL119"/>
    </row>
    <row r="120" spans="12:38" x14ac:dyDescent="0.2">
      <c r="L120" s="2"/>
      <c r="S120" s="2"/>
      <c r="T120" s="2"/>
      <c r="Z120" s="2"/>
      <c r="AG120" s="1"/>
      <c r="AH120" s="1"/>
      <c r="AI120" s="1"/>
      <c r="AJ120" s="1"/>
      <c r="AK120"/>
      <c r="AL120"/>
    </row>
    <row r="121" spans="12:38" x14ac:dyDescent="0.2">
      <c r="L121" s="2"/>
      <c r="S121" s="2"/>
      <c r="T121" s="2"/>
      <c r="Z121" s="2"/>
      <c r="AG121" s="1"/>
      <c r="AH121" s="1"/>
      <c r="AI121" s="1"/>
      <c r="AJ121" s="1"/>
      <c r="AK121"/>
      <c r="AL121"/>
    </row>
    <row r="122" spans="12:38" x14ac:dyDescent="0.2">
      <c r="L122" s="2"/>
      <c r="S122" s="2"/>
      <c r="T122" s="2"/>
      <c r="Z122" s="2"/>
      <c r="AG122" s="1"/>
      <c r="AH122" s="1"/>
      <c r="AI122" s="1"/>
      <c r="AJ122" s="1"/>
      <c r="AK122"/>
      <c r="AL122"/>
    </row>
    <row r="123" spans="12:38" x14ac:dyDescent="0.2">
      <c r="L123" s="2"/>
      <c r="S123" s="2"/>
      <c r="T123" s="2"/>
      <c r="Z123" s="2"/>
      <c r="AG123" s="1"/>
      <c r="AH123" s="1"/>
      <c r="AI123" s="1"/>
      <c r="AJ123" s="1"/>
      <c r="AK123"/>
      <c r="AL123"/>
    </row>
    <row r="124" spans="12:38" x14ac:dyDescent="0.2">
      <c r="L124" s="2"/>
      <c r="S124" s="2"/>
      <c r="T124" s="2"/>
      <c r="Z124" s="2"/>
      <c r="AG124" s="1"/>
      <c r="AH124" s="1"/>
      <c r="AI124" s="1"/>
      <c r="AJ124" s="1"/>
      <c r="AK124"/>
      <c r="AL124"/>
    </row>
    <row r="125" spans="12:38" x14ac:dyDescent="0.2">
      <c r="L125" s="2"/>
      <c r="S125" s="2"/>
      <c r="T125" s="2"/>
      <c r="Z125" s="2"/>
      <c r="AG125" s="1"/>
      <c r="AH125" s="1"/>
      <c r="AI125" s="1"/>
      <c r="AJ125" s="1"/>
      <c r="AK125"/>
      <c r="AL125"/>
    </row>
    <row r="126" spans="12:38" x14ac:dyDescent="0.2">
      <c r="L126" s="2"/>
      <c r="S126" s="2"/>
      <c r="T126" s="2"/>
      <c r="Z126" s="2"/>
      <c r="AG126" s="1"/>
      <c r="AH126" s="1"/>
      <c r="AI126" s="1"/>
      <c r="AJ126" s="1"/>
      <c r="AK126"/>
      <c r="AL126"/>
    </row>
    <row r="127" spans="12:38" x14ac:dyDescent="0.2">
      <c r="L127" s="2"/>
      <c r="S127" s="2"/>
      <c r="T127" s="2"/>
      <c r="Z127" s="2"/>
      <c r="AG127" s="1"/>
      <c r="AH127" s="1"/>
      <c r="AI127" s="1"/>
      <c r="AJ127" s="1"/>
      <c r="AK127"/>
      <c r="AL127"/>
    </row>
    <row r="128" spans="12:38" x14ac:dyDescent="0.2">
      <c r="L128" s="2"/>
      <c r="S128" s="2"/>
      <c r="T128" s="2"/>
      <c r="Z128" s="2"/>
      <c r="AG128" s="1"/>
      <c r="AH128" s="1"/>
      <c r="AI128" s="1"/>
      <c r="AJ128" s="1"/>
      <c r="AK128"/>
      <c r="AL128"/>
    </row>
    <row r="129" spans="12:38" x14ac:dyDescent="0.2">
      <c r="L129" s="2"/>
      <c r="S129" s="2"/>
      <c r="T129" s="2"/>
      <c r="Z129" s="2"/>
      <c r="AG129" s="1"/>
      <c r="AH129" s="1"/>
      <c r="AI129" s="1"/>
      <c r="AJ129" s="1"/>
      <c r="AK129"/>
      <c r="AL129"/>
    </row>
    <row r="130" spans="12:38" x14ac:dyDescent="0.2">
      <c r="L130" s="2"/>
      <c r="S130" s="2"/>
      <c r="T130" s="2"/>
      <c r="Z130" s="2"/>
      <c r="AG130" s="1"/>
      <c r="AH130" s="1"/>
      <c r="AI130" s="1"/>
      <c r="AJ130" s="1"/>
      <c r="AK130"/>
      <c r="AL130"/>
    </row>
    <row r="131" spans="12:38" x14ac:dyDescent="0.2">
      <c r="L131" s="2"/>
      <c r="S131" s="2"/>
      <c r="T131" s="2"/>
      <c r="Z131" s="2"/>
      <c r="AG131" s="1"/>
      <c r="AH131" s="1"/>
      <c r="AI131" s="1"/>
      <c r="AJ131" s="1"/>
      <c r="AK131"/>
      <c r="AL131"/>
    </row>
    <row r="132" spans="12:38" x14ac:dyDescent="0.2">
      <c r="L132" s="2"/>
      <c r="S132" s="2"/>
      <c r="T132" s="2"/>
      <c r="Z132" s="2"/>
      <c r="AG132" s="1"/>
      <c r="AH132" s="1"/>
      <c r="AI132" s="1"/>
      <c r="AJ132" s="1"/>
      <c r="AK132"/>
      <c r="AL132"/>
    </row>
    <row r="133" spans="12:38" x14ac:dyDescent="0.2">
      <c r="L133" s="2"/>
      <c r="S133" s="2"/>
      <c r="T133" s="2"/>
      <c r="Z133" s="2"/>
      <c r="AG133" s="1"/>
      <c r="AH133" s="1"/>
      <c r="AI133" s="1"/>
      <c r="AJ133" s="1"/>
      <c r="AK133"/>
      <c r="AL133"/>
    </row>
    <row r="134" spans="12:38" x14ac:dyDescent="0.2">
      <c r="L134" s="2"/>
      <c r="S134" s="2"/>
      <c r="T134" s="2"/>
      <c r="Z134" s="2"/>
      <c r="AG134" s="1"/>
      <c r="AH134" s="1"/>
      <c r="AI134" s="1"/>
      <c r="AJ134" s="1"/>
      <c r="AK134"/>
      <c r="AL134"/>
    </row>
    <row r="135" spans="12:38" x14ac:dyDescent="0.2">
      <c r="L135" s="2"/>
      <c r="S135" s="2"/>
      <c r="T135" s="2"/>
      <c r="Z135" s="2"/>
      <c r="AG135" s="1"/>
      <c r="AH135" s="1"/>
      <c r="AI135" s="1"/>
      <c r="AJ135" s="1"/>
      <c r="AK135"/>
      <c r="AL135"/>
    </row>
    <row r="136" spans="12:38" x14ac:dyDescent="0.2">
      <c r="L136" s="2"/>
      <c r="S136" s="2"/>
      <c r="T136" s="2"/>
      <c r="Z136" s="2"/>
      <c r="AG136" s="1"/>
      <c r="AH136" s="1"/>
      <c r="AI136" s="1"/>
      <c r="AJ136" s="1"/>
      <c r="AK136"/>
      <c r="AL136"/>
    </row>
    <row r="137" spans="12:38" x14ac:dyDescent="0.2">
      <c r="L137" s="2"/>
      <c r="S137" s="2"/>
      <c r="T137" s="2"/>
      <c r="Z137" s="2"/>
      <c r="AG137" s="1"/>
      <c r="AH137" s="1"/>
      <c r="AI137" s="1"/>
      <c r="AJ137" s="1"/>
      <c r="AK137"/>
      <c r="AL137"/>
    </row>
    <row r="138" spans="12:38" x14ac:dyDescent="0.2">
      <c r="L138" s="2"/>
      <c r="S138" s="2"/>
      <c r="T138" s="2"/>
      <c r="Z138" s="2"/>
      <c r="AG138" s="1"/>
      <c r="AH138" s="1"/>
      <c r="AI138" s="1"/>
      <c r="AJ138" s="1"/>
      <c r="AK138"/>
      <c r="AL138"/>
    </row>
    <row r="139" spans="12:38" x14ac:dyDescent="0.2">
      <c r="L139" s="2"/>
      <c r="S139" s="2"/>
      <c r="T139" s="2"/>
      <c r="Z139" s="2"/>
      <c r="AG139" s="1"/>
      <c r="AH139" s="1"/>
      <c r="AI139" s="1"/>
      <c r="AJ139" s="1"/>
      <c r="AK139"/>
      <c r="AL139"/>
    </row>
    <row r="140" spans="12:38" x14ac:dyDescent="0.2">
      <c r="L140" s="2"/>
      <c r="S140" s="2"/>
      <c r="T140" s="2"/>
      <c r="Z140" s="2"/>
      <c r="AG140" s="1"/>
      <c r="AH140" s="1"/>
      <c r="AI140" s="1"/>
      <c r="AJ140" s="1"/>
      <c r="AK140"/>
      <c r="AL140"/>
    </row>
    <row r="141" spans="12:38" x14ac:dyDescent="0.2">
      <c r="L141" s="2"/>
      <c r="S141" s="2"/>
      <c r="T141" s="2"/>
      <c r="Z141" s="2"/>
      <c r="AG141" s="1"/>
      <c r="AH141" s="1"/>
      <c r="AI141" s="1"/>
      <c r="AJ141" s="1"/>
      <c r="AK141"/>
      <c r="AL141"/>
    </row>
    <row r="142" spans="12:38" x14ac:dyDescent="0.2">
      <c r="L142" s="2"/>
      <c r="S142" s="2"/>
      <c r="T142" s="2"/>
      <c r="Z142" s="2"/>
      <c r="AG142" s="1"/>
      <c r="AH142" s="1"/>
      <c r="AI142" s="1"/>
      <c r="AJ142" s="1"/>
      <c r="AK142"/>
      <c r="AL142"/>
    </row>
    <row r="143" spans="12:38" x14ac:dyDescent="0.2">
      <c r="L143" s="2"/>
      <c r="S143" s="2"/>
      <c r="T143" s="2"/>
      <c r="Z143" s="2"/>
      <c r="AG143" s="1"/>
      <c r="AH143" s="1"/>
      <c r="AI143" s="1"/>
      <c r="AJ143" s="1"/>
      <c r="AK143"/>
      <c r="AL143"/>
    </row>
    <row r="144" spans="12:38" x14ac:dyDescent="0.2">
      <c r="L144" s="2"/>
      <c r="S144" s="2"/>
      <c r="T144" s="2"/>
      <c r="Z144" s="2"/>
      <c r="AG144" s="1"/>
      <c r="AH144" s="1"/>
      <c r="AI144" s="1"/>
      <c r="AJ144" s="1"/>
      <c r="AK144"/>
      <c r="AL144"/>
    </row>
    <row r="145" spans="12:38" x14ac:dyDescent="0.2">
      <c r="L145" s="2"/>
      <c r="S145" s="2"/>
      <c r="T145" s="2"/>
      <c r="Z145" s="2"/>
      <c r="AG145" s="1"/>
      <c r="AH145" s="1"/>
      <c r="AI145" s="1"/>
      <c r="AJ145" s="1"/>
      <c r="AK145"/>
      <c r="AL145"/>
    </row>
    <row r="146" spans="12:38" x14ac:dyDescent="0.2">
      <c r="L146" s="2"/>
      <c r="S146" s="2"/>
      <c r="T146" s="2"/>
      <c r="Z146" s="2"/>
      <c r="AG146" s="1"/>
      <c r="AH146" s="1"/>
      <c r="AI146" s="1"/>
      <c r="AJ146" s="1"/>
      <c r="AK146"/>
      <c r="AL146"/>
    </row>
    <row r="147" spans="12:38" x14ac:dyDescent="0.2">
      <c r="L147" s="2"/>
      <c r="S147" s="2"/>
      <c r="T147" s="2"/>
      <c r="Z147" s="2"/>
      <c r="AG147" s="1"/>
      <c r="AH147" s="1"/>
      <c r="AI147" s="1"/>
      <c r="AJ147" s="1"/>
      <c r="AK147"/>
      <c r="AL147"/>
    </row>
    <row r="148" spans="12:38" x14ac:dyDescent="0.2">
      <c r="L148" s="2"/>
      <c r="S148" s="2"/>
      <c r="T148" s="2"/>
      <c r="Z148" s="2"/>
      <c r="AG148" s="1"/>
      <c r="AH148" s="1"/>
      <c r="AI148" s="1"/>
      <c r="AJ148" s="1"/>
      <c r="AK148"/>
      <c r="AL148"/>
    </row>
    <row r="149" spans="12:38" x14ac:dyDescent="0.2">
      <c r="L149" s="2"/>
      <c r="S149" s="2"/>
      <c r="T149" s="2"/>
      <c r="Z149" s="2"/>
      <c r="AG149" s="1"/>
      <c r="AH149" s="1"/>
      <c r="AI149" s="1"/>
      <c r="AJ149" s="1"/>
      <c r="AK149"/>
      <c r="AL149"/>
    </row>
    <row r="150" spans="12:38" x14ac:dyDescent="0.2">
      <c r="L150" s="2"/>
      <c r="S150" s="2"/>
      <c r="T150" s="2"/>
      <c r="Z150" s="2"/>
      <c r="AG150" s="1"/>
      <c r="AH150" s="1"/>
      <c r="AI150" s="1"/>
      <c r="AJ150" s="1"/>
      <c r="AK150"/>
      <c r="AL150"/>
    </row>
    <row r="151" spans="12:38" x14ac:dyDescent="0.2">
      <c r="L151" s="2"/>
      <c r="S151" s="2"/>
      <c r="T151" s="2"/>
      <c r="Z151" s="2"/>
      <c r="AG151" s="1"/>
      <c r="AH151" s="1"/>
      <c r="AI151" s="1"/>
      <c r="AJ151" s="1"/>
      <c r="AK151"/>
      <c r="AL151"/>
    </row>
    <row r="152" spans="12:38" x14ac:dyDescent="0.2">
      <c r="L152" s="2"/>
      <c r="S152" s="2"/>
      <c r="T152" s="2"/>
      <c r="Z152" s="2"/>
      <c r="AG152" s="1"/>
      <c r="AH152" s="1"/>
      <c r="AI152" s="1"/>
      <c r="AJ152" s="1"/>
      <c r="AK152"/>
      <c r="AL152"/>
    </row>
    <row r="153" spans="12:38" x14ac:dyDescent="0.2">
      <c r="L153" s="2"/>
      <c r="S153" s="2"/>
      <c r="T153" s="2"/>
      <c r="Z153" s="2"/>
      <c r="AG153" s="1"/>
      <c r="AH153" s="1"/>
      <c r="AI153" s="1"/>
      <c r="AJ153" s="1"/>
      <c r="AK153"/>
      <c r="AL153"/>
    </row>
    <row r="154" spans="12:38" x14ac:dyDescent="0.2">
      <c r="L154" s="2"/>
      <c r="S154" s="2"/>
      <c r="T154" s="2"/>
      <c r="Z154" s="2"/>
      <c r="AG154" s="1"/>
      <c r="AH154" s="1"/>
      <c r="AI154" s="1"/>
      <c r="AJ154" s="1"/>
      <c r="AK154"/>
      <c r="AL154"/>
    </row>
    <row r="155" spans="12:38" x14ac:dyDescent="0.2">
      <c r="L155" s="2"/>
      <c r="S155" s="2"/>
      <c r="T155" s="2"/>
      <c r="Z155" s="2"/>
      <c r="AG155" s="1"/>
      <c r="AH155" s="1"/>
      <c r="AI155" s="1"/>
      <c r="AJ155" s="1"/>
      <c r="AK155"/>
      <c r="AL155"/>
    </row>
    <row r="156" spans="12:38" x14ac:dyDescent="0.2">
      <c r="L156" s="2"/>
      <c r="S156" s="2"/>
      <c r="T156" s="2"/>
      <c r="Z156" s="2"/>
      <c r="AG156" s="1"/>
      <c r="AH156" s="1"/>
      <c r="AI156" s="1"/>
      <c r="AJ156" s="1"/>
      <c r="AK156"/>
      <c r="AL156"/>
    </row>
    <row r="157" spans="12:38" x14ac:dyDescent="0.2">
      <c r="L157" s="2"/>
      <c r="S157" s="2"/>
      <c r="T157" s="2"/>
      <c r="Z157" s="2"/>
      <c r="AG157" s="1"/>
      <c r="AH157" s="1"/>
      <c r="AI157" s="1"/>
      <c r="AJ157" s="1"/>
      <c r="AK157"/>
      <c r="AL157"/>
    </row>
    <row r="158" spans="12:38" x14ac:dyDescent="0.2">
      <c r="L158" s="2"/>
      <c r="S158" s="2"/>
      <c r="T158" s="2"/>
      <c r="Z158" s="2"/>
      <c r="AG158" s="1"/>
      <c r="AH158" s="1"/>
      <c r="AI158" s="1"/>
      <c r="AJ158" s="1"/>
      <c r="AK158"/>
      <c r="AL158"/>
    </row>
    <row r="159" spans="12:38" x14ac:dyDescent="0.2">
      <c r="L159" s="2"/>
      <c r="S159" s="2"/>
      <c r="T159" s="2"/>
      <c r="Z159" s="2"/>
      <c r="AG159" s="1"/>
      <c r="AH159" s="1"/>
      <c r="AI159" s="1"/>
      <c r="AJ159" s="1"/>
      <c r="AK159"/>
      <c r="AL159"/>
    </row>
    <row r="160" spans="12:38" x14ac:dyDescent="0.2">
      <c r="L160" s="2"/>
      <c r="S160" s="2"/>
      <c r="T160" s="2"/>
      <c r="Z160" s="2"/>
      <c r="AG160" s="1"/>
      <c r="AH160" s="1"/>
      <c r="AI160" s="1"/>
      <c r="AJ160" s="1"/>
      <c r="AK160"/>
      <c r="AL160"/>
    </row>
    <row r="161" spans="12:38" x14ac:dyDescent="0.2">
      <c r="L161" s="2"/>
      <c r="S161" s="2"/>
      <c r="T161" s="2"/>
      <c r="Z161" s="2"/>
      <c r="AG161" s="1"/>
      <c r="AH161" s="1"/>
      <c r="AI161" s="1"/>
      <c r="AJ161" s="1"/>
      <c r="AK161"/>
      <c r="AL161"/>
    </row>
    <row r="162" spans="12:38" x14ac:dyDescent="0.2">
      <c r="L162" s="2"/>
      <c r="S162" s="2"/>
      <c r="T162" s="2"/>
      <c r="Z162" s="2"/>
      <c r="AG162" s="1"/>
      <c r="AH162" s="1"/>
      <c r="AI162" s="1"/>
      <c r="AJ162" s="1"/>
      <c r="AK162"/>
      <c r="AL162"/>
    </row>
    <row r="163" spans="12:38" x14ac:dyDescent="0.2">
      <c r="L163" s="2"/>
      <c r="S163" s="2"/>
      <c r="T163" s="2"/>
      <c r="Z163" s="2"/>
      <c r="AG163" s="1"/>
      <c r="AH163" s="1"/>
      <c r="AI163" s="1"/>
      <c r="AJ163" s="1"/>
      <c r="AK163"/>
      <c r="AL163"/>
    </row>
    <row r="164" spans="12:38" x14ac:dyDescent="0.2">
      <c r="L164" s="2"/>
      <c r="S164" s="2"/>
      <c r="T164" s="2"/>
      <c r="Z164" s="2"/>
      <c r="AG164" s="1"/>
      <c r="AH164" s="1"/>
      <c r="AI164" s="1"/>
      <c r="AJ164" s="1"/>
      <c r="AK164"/>
      <c r="AL164"/>
    </row>
    <row r="165" spans="12:38" x14ac:dyDescent="0.2">
      <c r="L165" s="2"/>
      <c r="S165" s="2"/>
      <c r="T165" s="2"/>
      <c r="Z165" s="2"/>
      <c r="AG165" s="1"/>
      <c r="AH165" s="1"/>
      <c r="AI165" s="1"/>
      <c r="AJ165" s="1"/>
      <c r="AK165"/>
      <c r="AL165"/>
    </row>
    <row r="166" spans="12:38" x14ac:dyDescent="0.2">
      <c r="L166" s="2"/>
      <c r="S166" s="2"/>
      <c r="T166" s="2"/>
      <c r="Z166" s="2"/>
      <c r="AG166" s="1"/>
      <c r="AH166" s="1"/>
      <c r="AI166" s="1"/>
      <c r="AJ166" s="1"/>
      <c r="AK166"/>
      <c r="AL166"/>
    </row>
    <row r="167" spans="12:38" x14ac:dyDescent="0.2">
      <c r="L167" s="2"/>
      <c r="S167" s="2"/>
      <c r="T167" s="2"/>
      <c r="Z167" s="2"/>
      <c r="AG167" s="1"/>
      <c r="AH167" s="1"/>
      <c r="AI167" s="1"/>
      <c r="AJ167" s="1"/>
      <c r="AK167"/>
      <c r="AL167"/>
    </row>
    <row r="168" spans="12:38" x14ac:dyDescent="0.2">
      <c r="L168" s="2"/>
      <c r="S168" s="2"/>
      <c r="T168" s="2"/>
      <c r="Z168" s="2"/>
      <c r="AG168" s="1"/>
      <c r="AH168" s="1"/>
      <c r="AI168" s="1"/>
      <c r="AJ168" s="1"/>
      <c r="AK168"/>
      <c r="AL168"/>
    </row>
    <row r="169" spans="12:38" x14ac:dyDescent="0.2">
      <c r="L169" s="2"/>
      <c r="S169" s="2"/>
      <c r="T169" s="2"/>
      <c r="Z169" s="2"/>
      <c r="AG169" s="1"/>
      <c r="AH169" s="1"/>
      <c r="AI169" s="1"/>
      <c r="AJ169" s="1"/>
      <c r="AK169"/>
      <c r="AL169"/>
    </row>
    <row r="170" spans="12:38" x14ac:dyDescent="0.2">
      <c r="L170" s="2"/>
      <c r="S170" s="2"/>
      <c r="T170" s="2"/>
      <c r="Z170" s="2"/>
      <c r="AG170" s="1"/>
      <c r="AH170" s="1"/>
      <c r="AI170" s="1"/>
      <c r="AJ170" s="1"/>
      <c r="AK170"/>
      <c r="AL170"/>
    </row>
    <row r="171" spans="12:38" x14ac:dyDescent="0.2">
      <c r="L171" s="2"/>
      <c r="S171" s="2"/>
      <c r="T171" s="2"/>
      <c r="Z171" s="2"/>
      <c r="AG171" s="1"/>
      <c r="AH171" s="1"/>
      <c r="AI171" s="1"/>
      <c r="AJ171" s="1"/>
      <c r="AK171"/>
      <c r="AL171"/>
    </row>
    <row r="172" spans="12:38" x14ac:dyDescent="0.2">
      <c r="L172" s="2"/>
      <c r="S172" s="2"/>
      <c r="T172" s="2"/>
      <c r="Z172" s="2"/>
      <c r="AG172" s="1"/>
      <c r="AH172" s="1"/>
      <c r="AI172" s="1"/>
      <c r="AJ172" s="1"/>
      <c r="AK172"/>
      <c r="AL172"/>
    </row>
    <row r="173" spans="12:38" x14ac:dyDescent="0.2">
      <c r="L173" s="2"/>
      <c r="S173" s="2"/>
      <c r="T173" s="2"/>
      <c r="Z173" s="2"/>
      <c r="AG173" s="1"/>
      <c r="AH173" s="1"/>
      <c r="AI173" s="1"/>
      <c r="AJ173" s="1"/>
      <c r="AK173"/>
      <c r="AL173"/>
    </row>
    <row r="174" spans="12:38" x14ac:dyDescent="0.2">
      <c r="L174" s="2"/>
      <c r="S174" s="2"/>
      <c r="T174" s="2"/>
      <c r="Z174" s="2"/>
      <c r="AG174" s="1"/>
      <c r="AH174" s="1"/>
      <c r="AI174" s="1"/>
      <c r="AJ174" s="1"/>
      <c r="AK174"/>
      <c r="AL174"/>
    </row>
    <row r="175" spans="12:38" x14ac:dyDescent="0.2">
      <c r="L175" s="2"/>
      <c r="S175" s="2"/>
      <c r="T175" s="2"/>
      <c r="Z175" s="2"/>
      <c r="AG175" s="1"/>
      <c r="AH175" s="1"/>
      <c r="AI175" s="1"/>
      <c r="AJ175" s="1"/>
      <c r="AK175"/>
      <c r="AL175"/>
    </row>
    <row r="176" spans="12:38" x14ac:dyDescent="0.2">
      <c r="L176" s="2"/>
      <c r="S176" s="2"/>
      <c r="T176" s="2"/>
      <c r="Z176" s="2"/>
      <c r="AG176" s="1"/>
      <c r="AH176" s="1"/>
      <c r="AI176" s="1"/>
      <c r="AJ176" s="1"/>
      <c r="AK176"/>
      <c r="AL176"/>
    </row>
    <row r="177" spans="12:38" x14ac:dyDescent="0.2">
      <c r="L177" s="2"/>
      <c r="S177" s="2"/>
      <c r="T177" s="2"/>
      <c r="Z177" s="2"/>
      <c r="AG177" s="1"/>
      <c r="AH177" s="1"/>
      <c r="AI177" s="1"/>
      <c r="AJ177" s="1"/>
      <c r="AK177"/>
      <c r="AL177"/>
    </row>
    <row r="178" spans="12:38" x14ac:dyDescent="0.2">
      <c r="L178" s="2"/>
      <c r="S178" s="2"/>
      <c r="T178" s="2"/>
      <c r="Z178" s="2"/>
      <c r="AG178" s="1"/>
      <c r="AH178" s="1"/>
      <c r="AI178" s="1"/>
      <c r="AJ178" s="1"/>
      <c r="AK178"/>
      <c r="AL178"/>
    </row>
    <row r="179" spans="12:38" x14ac:dyDescent="0.2">
      <c r="L179" s="2"/>
      <c r="S179" s="2"/>
      <c r="T179" s="2"/>
      <c r="Z179" s="2"/>
      <c r="AG179" s="1"/>
      <c r="AH179" s="1"/>
      <c r="AI179" s="1"/>
      <c r="AJ179" s="1"/>
      <c r="AK179"/>
      <c r="AL179"/>
    </row>
    <row r="180" spans="12:38" x14ac:dyDescent="0.2">
      <c r="L180" s="2"/>
      <c r="S180" s="2"/>
      <c r="T180" s="2"/>
      <c r="Z180" s="2"/>
      <c r="AG180" s="1"/>
      <c r="AH180" s="1"/>
      <c r="AI180" s="1"/>
      <c r="AJ180" s="1"/>
      <c r="AK180"/>
      <c r="AL180"/>
    </row>
    <row r="181" spans="12:38" x14ac:dyDescent="0.2">
      <c r="L181" s="2"/>
      <c r="S181" s="2"/>
      <c r="T181" s="2"/>
      <c r="Z181" s="2"/>
      <c r="AG181" s="1"/>
      <c r="AH181" s="1"/>
      <c r="AI181" s="1"/>
      <c r="AJ181" s="1"/>
      <c r="AK181"/>
      <c r="AL181"/>
    </row>
    <row r="182" spans="12:38" x14ac:dyDescent="0.2">
      <c r="L182" s="2"/>
      <c r="S182" s="2"/>
      <c r="T182" s="2"/>
      <c r="Z182" s="2"/>
      <c r="AG182" s="1"/>
      <c r="AH182" s="1"/>
      <c r="AI182" s="1"/>
      <c r="AJ182" s="1"/>
      <c r="AK182"/>
      <c r="AL182"/>
    </row>
    <row r="183" spans="12:38" x14ac:dyDescent="0.2">
      <c r="L183" s="2"/>
      <c r="S183" s="2"/>
      <c r="T183" s="2"/>
      <c r="Z183" s="2"/>
      <c r="AG183" s="1"/>
      <c r="AH183" s="1"/>
      <c r="AI183" s="1"/>
      <c r="AJ183" s="1"/>
      <c r="AK183"/>
      <c r="AL183"/>
    </row>
    <row r="184" spans="12:38" x14ac:dyDescent="0.2">
      <c r="L184" s="2"/>
      <c r="S184" s="2"/>
      <c r="T184" s="2"/>
      <c r="Z184" s="2"/>
      <c r="AG184" s="1"/>
      <c r="AH184" s="1"/>
      <c r="AI184" s="1"/>
      <c r="AJ184" s="1"/>
      <c r="AK184"/>
      <c r="AL184"/>
    </row>
    <row r="185" spans="12:38" x14ac:dyDescent="0.2">
      <c r="L185" s="2"/>
      <c r="S185" s="2"/>
      <c r="T185" s="2"/>
      <c r="Z185" s="2"/>
      <c r="AG185" s="1"/>
      <c r="AH185" s="1"/>
      <c r="AI185" s="1"/>
      <c r="AJ185" s="1"/>
      <c r="AK185"/>
      <c r="AL185"/>
    </row>
    <row r="186" spans="12:38" x14ac:dyDescent="0.2">
      <c r="L186" s="2"/>
      <c r="S186" s="2"/>
      <c r="T186" s="2"/>
      <c r="Z186" s="2"/>
      <c r="AG186" s="1"/>
      <c r="AH186" s="1"/>
      <c r="AI186" s="1"/>
      <c r="AJ186" s="1"/>
      <c r="AK186"/>
      <c r="AL186"/>
    </row>
    <row r="187" spans="12:38" x14ac:dyDescent="0.2">
      <c r="L187" s="2"/>
      <c r="S187" s="2"/>
      <c r="T187" s="2"/>
      <c r="Z187" s="2"/>
      <c r="AG187" s="1"/>
      <c r="AH187" s="1"/>
      <c r="AI187" s="1"/>
      <c r="AJ187" s="1"/>
      <c r="AK187"/>
      <c r="AL187"/>
    </row>
    <row r="188" spans="12:38" x14ac:dyDescent="0.2">
      <c r="L188" s="2"/>
      <c r="S188" s="2"/>
      <c r="T188" s="2"/>
      <c r="Z188" s="2"/>
      <c r="AG188" s="1"/>
      <c r="AH188" s="1"/>
      <c r="AI188" s="1"/>
      <c r="AJ188" s="1"/>
      <c r="AK188"/>
      <c r="AL188"/>
    </row>
    <row r="189" spans="12:38" x14ac:dyDescent="0.2">
      <c r="L189" s="2"/>
      <c r="S189" s="2"/>
      <c r="T189" s="2"/>
      <c r="Z189" s="2"/>
      <c r="AG189" s="1"/>
      <c r="AH189" s="1"/>
      <c r="AI189" s="1"/>
      <c r="AJ189" s="1"/>
      <c r="AK189"/>
      <c r="AL189"/>
    </row>
    <row r="190" spans="12:38" x14ac:dyDescent="0.2">
      <c r="L190" s="2"/>
      <c r="S190" s="2"/>
      <c r="T190" s="2"/>
      <c r="Z190" s="2"/>
      <c r="AG190" s="1"/>
      <c r="AH190" s="1"/>
      <c r="AI190" s="1"/>
      <c r="AJ190" s="1"/>
      <c r="AK190"/>
      <c r="AL190"/>
    </row>
    <row r="191" spans="12:38" x14ac:dyDescent="0.2">
      <c r="L191" s="2"/>
      <c r="S191" s="2"/>
      <c r="T191" s="2"/>
      <c r="Z191" s="2"/>
      <c r="AG191" s="1"/>
      <c r="AH191" s="1"/>
      <c r="AI191" s="1"/>
      <c r="AJ191" s="1"/>
      <c r="AK191"/>
      <c r="AL191"/>
    </row>
    <row r="192" spans="12:38" x14ac:dyDescent="0.2">
      <c r="L192" s="2"/>
      <c r="S192" s="2"/>
      <c r="T192" s="2"/>
      <c r="Z192" s="2"/>
      <c r="AG192" s="1"/>
      <c r="AH192" s="1"/>
      <c r="AI192" s="1"/>
      <c r="AJ192" s="1"/>
      <c r="AK192"/>
      <c r="AL192"/>
    </row>
    <row r="193" spans="12:38" x14ac:dyDescent="0.2">
      <c r="L193" s="2"/>
      <c r="S193" s="2"/>
      <c r="T193" s="2"/>
      <c r="Z193" s="2"/>
      <c r="AG193" s="1"/>
      <c r="AH193" s="1"/>
      <c r="AI193" s="1"/>
      <c r="AJ193" s="1"/>
      <c r="AK193"/>
      <c r="AL193"/>
    </row>
    <row r="194" spans="12:38" x14ac:dyDescent="0.2">
      <c r="L194" s="2"/>
      <c r="S194" s="2"/>
      <c r="T194" s="2"/>
      <c r="Z194" s="2"/>
      <c r="AG194" s="1"/>
      <c r="AH194" s="1"/>
      <c r="AI194" s="1"/>
      <c r="AJ194" s="1"/>
      <c r="AK194"/>
      <c r="AL194"/>
    </row>
    <row r="195" spans="12:38" x14ac:dyDescent="0.2">
      <c r="L195" s="2"/>
      <c r="S195" s="2"/>
      <c r="T195" s="2"/>
      <c r="Z195" s="2"/>
      <c r="AG195" s="1"/>
      <c r="AH195" s="1"/>
      <c r="AI195" s="1"/>
      <c r="AJ195" s="1"/>
      <c r="AK195"/>
      <c r="AL195"/>
    </row>
    <row r="196" spans="12:38" x14ac:dyDescent="0.2">
      <c r="L196" s="2"/>
      <c r="S196" s="2"/>
      <c r="T196" s="2"/>
      <c r="Z196" s="2"/>
      <c r="AG196" s="1"/>
      <c r="AH196" s="1"/>
      <c r="AI196" s="1"/>
      <c r="AJ196" s="1"/>
      <c r="AK196"/>
      <c r="AL196"/>
    </row>
    <row r="197" spans="12:38" x14ac:dyDescent="0.2">
      <c r="L197" s="2"/>
      <c r="S197" s="2"/>
      <c r="T197" s="2"/>
      <c r="Z197" s="2"/>
      <c r="AG197" s="1"/>
      <c r="AH197" s="1"/>
      <c r="AI197" s="1"/>
      <c r="AJ197" s="1"/>
      <c r="AK197"/>
      <c r="AL197"/>
    </row>
    <row r="198" spans="12:38" x14ac:dyDescent="0.2">
      <c r="L198" s="2"/>
      <c r="S198" s="2"/>
      <c r="T198" s="2"/>
      <c r="Z198" s="2"/>
      <c r="AG198" s="1"/>
      <c r="AH198" s="1"/>
      <c r="AI198" s="1"/>
      <c r="AJ198" s="1"/>
      <c r="AK198"/>
      <c r="AL198"/>
    </row>
    <row r="199" spans="12:38" x14ac:dyDescent="0.2">
      <c r="L199" s="2"/>
      <c r="S199" s="2"/>
      <c r="T199" s="2"/>
      <c r="Z199" s="2"/>
      <c r="AG199" s="1"/>
      <c r="AH199" s="1"/>
      <c r="AI199" s="1"/>
      <c r="AJ199" s="1"/>
      <c r="AK199"/>
      <c r="AL199"/>
    </row>
    <row r="200" spans="12:38" x14ac:dyDescent="0.2">
      <c r="L200" s="2"/>
      <c r="S200" s="2"/>
      <c r="T200" s="2"/>
      <c r="Z200" s="2"/>
      <c r="AG200" s="1"/>
      <c r="AH200" s="1"/>
      <c r="AI200" s="1"/>
      <c r="AJ200" s="1"/>
      <c r="AK200"/>
      <c r="AL200"/>
    </row>
    <row r="201" spans="12:38" x14ac:dyDescent="0.2">
      <c r="L201" s="2"/>
      <c r="S201" s="2"/>
      <c r="T201" s="2"/>
      <c r="Z201" s="2"/>
      <c r="AG201" s="1"/>
      <c r="AH201" s="1"/>
      <c r="AI201" s="1"/>
      <c r="AJ201" s="1"/>
      <c r="AK201"/>
      <c r="AL201"/>
    </row>
    <row r="202" spans="12:38" x14ac:dyDescent="0.2">
      <c r="L202" s="2"/>
      <c r="S202" s="2"/>
      <c r="T202" s="2"/>
      <c r="Z202" s="2"/>
      <c r="AG202" s="1"/>
      <c r="AH202" s="1"/>
      <c r="AI202" s="1"/>
      <c r="AJ202" s="1"/>
      <c r="AK202"/>
      <c r="AL202"/>
    </row>
    <row r="203" spans="12:38" x14ac:dyDescent="0.2">
      <c r="L203" s="2"/>
      <c r="S203" s="2"/>
      <c r="T203" s="2"/>
      <c r="Z203" s="2"/>
      <c r="AG203" s="1"/>
      <c r="AH203" s="1"/>
      <c r="AI203" s="1"/>
      <c r="AJ203" s="1"/>
      <c r="AK203"/>
      <c r="AL203"/>
    </row>
    <row r="204" spans="12:38" x14ac:dyDescent="0.2">
      <c r="L204" s="2"/>
      <c r="S204" s="2"/>
      <c r="T204" s="2"/>
      <c r="Z204" s="2"/>
      <c r="AG204" s="1"/>
      <c r="AH204" s="1"/>
      <c r="AI204" s="1"/>
      <c r="AJ204" s="1"/>
      <c r="AK204"/>
      <c r="AL204"/>
    </row>
    <row r="205" spans="12:38" x14ac:dyDescent="0.2">
      <c r="L205" s="2"/>
      <c r="S205" s="2"/>
      <c r="T205" s="2"/>
      <c r="Z205" s="2"/>
      <c r="AG205" s="1"/>
      <c r="AH205" s="1"/>
      <c r="AI205" s="1"/>
      <c r="AJ205" s="1"/>
      <c r="AK205"/>
      <c r="AL205"/>
    </row>
    <row r="206" spans="12:38" x14ac:dyDescent="0.2">
      <c r="L206" s="2"/>
      <c r="S206" s="2"/>
      <c r="T206" s="2"/>
      <c r="Z206" s="2"/>
      <c r="AG206" s="1"/>
      <c r="AH206" s="1"/>
      <c r="AI206" s="1"/>
      <c r="AJ206" s="1"/>
      <c r="AK206"/>
      <c r="AL206"/>
    </row>
    <row r="207" spans="12:38" x14ac:dyDescent="0.2">
      <c r="L207" s="2"/>
      <c r="S207" s="2"/>
      <c r="T207" s="2"/>
      <c r="Z207" s="2"/>
      <c r="AG207" s="1"/>
      <c r="AH207" s="1"/>
      <c r="AI207" s="1"/>
      <c r="AJ207" s="1"/>
      <c r="AK207"/>
      <c r="AL207"/>
    </row>
    <row r="208" spans="12:38" x14ac:dyDescent="0.2">
      <c r="L208" s="2"/>
      <c r="S208" s="2"/>
      <c r="T208" s="2"/>
      <c r="Z208" s="2"/>
      <c r="AG208" s="1"/>
      <c r="AH208" s="1"/>
      <c r="AI208" s="1"/>
      <c r="AJ208" s="1"/>
      <c r="AK208"/>
      <c r="AL208"/>
    </row>
    <row r="209" spans="12:38" x14ac:dyDescent="0.2">
      <c r="L209" s="2"/>
      <c r="S209" s="2"/>
      <c r="T209" s="2"/>
      <c r="Z209" s="2"/>
      <c r="AG209" s="1"/>
      <c r="AH209" s="1"/>
      <c r="AI209" s="1"/>
      <c r="AJ209" s="1"/>
      <c r="AK209"/>
      <c r="AL209"/>
    </row>
    <row r="210" spans="12:38" x14ac:dyDescent="0.2">
      <c r="L210" s="2"/>
      <c r="S210" s="2"/>
      <c r="T210" s="2"/>
      <c r="Z210" s="2"/>
      <c r="AG210" s="1"/>
      <c r="AH210" s="1"/>
      <c r="AI210" s="1"/>
      <c r="AJ210" s="1"/>
      <c r="AK210"/>
      <c r="AL210"/>
    </row>
    <row r="211" spans="12:38" x14ac:dyDescent="0.2">
      <c r="L211" s="2"/>
      <c r="S211" s="2"/>
      <c r="T211" s="2"/>
      <c r="Z211" s="2"/>
      <c r="AG211" s="1"/>
      <c r="AH211" s="1"/>
      <c r="AI211" s="1"/>
      <c r="AJ211" s="1"/>
      <c r="AK211"/>
      <c r="AL211"/>
    </row>
    <row r="212" spans="12:38" x14ac:dyDescent="0.2">
      <c r="L212" s="2"/>
      <c r="S212" s="2"/>
      <c r="T212" s="2"/>
      <c r="Z212" s="2"/>
      <c r="AG212" s="1"/>
      <c r="AH212" s="1"/>
      <c r="AI212" s="1"/>
      <c r="AJ212" s="1"/>
      <c r="AK212"/>
      <c r="AL212"/>
    </row>
    <row r="213" spans="12:38" x14ac:dyDescent="0.2">
      <c r="L213" s="2"/>
      <c r="S213" s="2"/>
      <c r="T213" s="2"/>
      <c r="Z213" s="2"/>
      <c r="AG213" s="1"/>
      <c r="AH213" s="1"/>
      <c r="AI213" s="1"/>
      <c r="AJ213" s="1"/>
      <c r="AK213"/>
      <c r="AL213"/>
    </row>
    <row r="214" spans="12:38" x14ac:dyDescent="0.2">
      <c r="L214" s="2"/>
      <c r="S214" s="2"/>
      <c r="T214" s="2"/>
      <c r="Z214" s="2"/>
      <c r="AG214" s="1"/>
      <c r="AH214" s="1"/>
      <c r="AI214" s="1"/>
      <c r="AJ214" s="1"/>
      <c r="AK214"/>
      <c r="AL214"/>
    </row>
    <row r="215" spans="12:38" x14ac:dyDescent="0.2">
      <c r="L215" s="2"/>
      <c r="S215" s="2"/>
      <c r="T215" s="2"/>
      <c r="Z215" s="2"/>
      <c r="AG215" s="1"/>
      <c r="AH215" s="1"/>
      <c r="AI215" s="1"/>
      <c r="AJ215" s="1"/>
      <c r="AK215"/>
      <c r="AL215"/>
    </row>
    <row r="216" spans="12:38" x14ac:dyDescent="0.2">
      <c r="L216" s="2"/>
      <c r="S216" s="2"/>
      <c r="T216" s="2"/>
      <c r="Z216" s="2"/>
      <c r="AG216" s="1"/>
      <c r="AH216" s="1"/>
      <c r="AI216" s="1"/>
      <c r="AJ216" s="1"/>
      <c r="AK216"/>
      <c r="AL216"/>
    </row>
    <row r="217" spans="12:38" x14ac:dyDescent="0.2">
      <c r="L217" s="2"/>
      <c r="S217" s="2"/>
      <c r="T217" s="2"/>
      <c r="Z217" s="2"/>
      <c r="AG217" s="1"/>
      <c r="AH217" s="1"/>
      <c r="AI217" s="1"/>
      <c r="AJ217" s="1"/>
      <c r="AK217"/>
      <c r="AL217"/>
    </row>
    <row r="218" spans="12:38" x14ac:dyDescent="0.2">
      <c r="L218" s="2"/>
      <c r="S218" s="2"/>
      <c r="T218" s="2"/>
      <c r="Z218" s="2"/>
      <c r="AG218" s="1"/>
      <c r="AH218" s="1"/>
      <c r="AI218" s="1"/>
      <c r="AJ218" s="1"/>
      <c r="AK218"/>
      <c r="AL218"/>
    </row>
    <row r="219" spans="12:38" x14ac:dyDescent="0.2">
      <c r="L219" s="2"/>
      <c r="S219" s="2"/>
      <c r="T219" s="2"/>
      <c r="Z219" s="2"/>
      <c r="AG219" s="1"/>
      <c r="AH219" s="1"/>
      <c r="AI219" s="1"/>
      <c r="AJ219" s="1"/>
      <c r="AK219"/>
      <c r="AL219"/>
    </row>
    <row r="220" spans="12:38" x14ac:dyDescent="0.2">
      <c r="L220" s="2"/>
      <c r="S220" s="2"/>
      <c r="T220" s="2"/>
      <c r="Z220" s="2"/>
      <c r="AG220" s="1"/>
      <c r="AH220" s="1"/>
      <c r="AI220" s="1"/>
      <c r="AJ220" s="1"/>
      <c r="AK220"/>
      <c r="AL220"/>
    </row>
    <row r="221" spans="12:38" x14ac:dyDescent="0.2">
      <c r="L221" s="2"/>
      <c r="S221" s="2"/>
      <c r="T221" s="2"/>
      <c r="Z221" s="2"/>
      <c r="AG221" s="1"/>
      <c r="AH221" s="1"/>
      <c r="AI221" s="1"/>
      <c r="AJ221" s="1"/>
      <c r="AK221"/>
      <c r="AL221"/>
    </row>
    <row r="222" spans="12:38" x14ac:dyDescent="0.2">
      <c r="L222" s="2"/>
      <c r="S222" s="2"/>
      <c r="T222" s="2"/>
      <c r="Z222" s="2"/>
      <c r="AG222" s="1"/>
      <c r="AH222" s="1"/>
      <c r="AI222" s="1"/>
      <c r="AJ222" s="1"/>
      <c r="AK222"/>
      <c r="AL222"/>
    </row>
    <row r="223" spans="12:38" x14ac:dyDescent="0.2">
      <c r="L223" s="2"/>
      <c r="S223" s="2"/>
      <c r="T223" s="2"/>
      <c r="Z223" s="2"/>
      <c r="AG223" s="1"/>
      <c r="AH223" s="1"/>
      <c r="AI223" s="1"/>
      <c r="AJ223" s="1"/>
      <c r="AK223"/>
      <c r="AL223"/>
    </row>
    <row r="224" spans="12:38" x14ac:dyDescent="0.2">
      <c r="L224" s="2"/>
      <c r="S224" s="2"/>
      <c r="T224" s="2"/>
      <c r="Z224" s="2"/>
      <c r="AG224" s="1"/>
      <c r="AH224" s="1"/>
      <c r="AI224" s="1"/>
      <c r="AJ224" s="1"/>
      <c r="AK224"/>
      <c r="AL224"/>
    </row>
    <row r="225" spans="12:38" x14ac:dyDescent="0.2">
      <c r="L225" s="2"/>
      <c r="S225" s="2"/>
      <c r="T225" s="2"/>
      <c r="Z225" s="2"/>
      <c r="AG225" s="1"/>
      <c r="AH225" s="1"/>
      <c r="AI225" s="1"/>
      <c r="AJ225" s="1"/>
      <c r="AK225"/>
      <c r="AL225"/>
    </row>
    <row r="226" spans="12:38" x14ac:dyDescent="0.2">
      <c r="L226" s="2"/>
      <c r="S226" s="2"/>
      <c r="T226" s="2"/>
      <c r="Z226" s="2"/>
      <c r="AG226" s="1"/>
      <c r="AH226" s="1"/>
      <c r="AI226" s="1"/>
      <c r="AJ226" s="1"/>
      <c r="AK226"/>
      <c r="AL226"/>
    </row>
    <row r="227" spans="12:38" x14ac:dyDescent="0.2">
      <c r="L227" s="2"/>
      <c r="S227" s="2"/>
      <c r="T227" s="2"/>
      <c r="Z227" s="2"/>
      <c r="AG227" s="1"/>
      <c r="AH227" s="1"/>
      <c r="AI227" s="1"/>
      <c r="AJ227" s="1"/>
      <c r="AK227"/>
      <c r="AL227"/>
    </row>
    <row r="228" spans="12:38" x14ac:dyDescent="0.2">
      <c r="L228" s="2"/>
      <c r="S228" s="2"/>
      <c r="T228" s="2"/>
      <c r="Z228" s="2"/>
      <c r="AG228" s="1"/>
      <c r="AH228" s="1"/>
      <c r="AI228" s="1"/>
      <c r="AJ228" s="1"/>
      <c r="AK228"/>
      <c r="AL228"/>
    </row>
    <row r="229" spans="12:38" x14ac:dyDescent="0.2">
      <c r="L229" s="2"/>
      <c r="S229" s="2"/>
      <c r="T229" s="2"/>
      <c r="Z229" s="2"/>
      <c r="AG229" s="1"/>
      <c r="AH229" s="1"/>
      <c r="AI229" s="1"/>
      <c r="AJ229" s="1"/>
      <c r="AK229"/>
      <c r="AL229"/>
    </row>
    <row r="230" spans="12:38" x14ac:dyDescent="0.2">
      <c r="L230" s="2"/>
      <c r="S230" s="2"/>
      <c r="T230" s="2"/>
      <c r="Z230" s="2"/>
      <c r="AG230" s="1"/>
      <c r="AH230" s="1"/>
      <c r="AI230" s="1"/>
      <c r="AJ230" s="1"/>
      <c r="AK230"/>
      <c r="AL230"/>
    </row>
    <row r="231" spans="12:38" x14ac:dyDescent="0.2">
      <c r="L231" s="2"/>
      <c r="S231" s="2"/>
      <c r="T231" s="2"/>
      <c r="Z231" s="2"/>
      <c r="AG231" s="1"/>
      <c r="AH231" s="1"/>
      <c r="AI231" s="1"/>
      <c r="AJ231" s="1"/>
      <c r="AK231"/>
      <c r="AL231"/>
    </row>
    <row r="232" spans="12:38" x14ac:dyDescent="0.2">
      <c r="L232" s="2"/>
      <c r="S232" s="2"/>
      <c r="T232" s="2"/>
      <c r="Z232" s="2"/>
      <c r="AG232" s="1"/>
      <c r="AH232" s="1"/>
      <c r="AI232" s="1"/>
      <c r="AJ232" s="1"/>
      <c r="AK232"/>
      <c r="AL232"/>
    </row>
    <row r="233" spans="12:38" x14ac:dyDescent="0.2">
      <c r="L233" s="2"/>
      <c r="S233" s="2"/>
      <c r="T233" s="2"/>
      <c r="Z233" s="2"/>
      <c r="AG233" s="1"/>
      <c r="AH233" s="1"/>
      <c r="AI233" s="1"/>
      <c r="AJ233" s="1"/>
      <c r="AK233"/>
      <c r="AL233"/>
    </row>
    <row r="234" spans="12:38" x14ac:dyDescent="0.2">
      <c r="L234" s="2"/>
      <c r="S234" s="2"/>
      <c r="T234" s="2"/>
      <c r="Z234" s="2"/>
      <c r="AG234" s="1"/>
      <c r="AH234" s="1"/>
      <c r="AI234" s="1"/>
      <c r="AJ234" s="1"/>
      <c r="AK234"/>
      <c r="AL234"/>
    </row>
    <row r="235" spans="12:38" x14ac:dyDescent="0.2">
      <c r="L235" s="2"/>
      <c r="S235" s="2"/>
      <c r="T235" s="2"/>
      <c r="Z235" s="2"/>
      <c r="AG235" s="1"/>
      <c r="AH235" s="1"/>
      <c r="AI235" s="1"/>
      <c r="AJ235" s="1"/>
      <c r="AK235"/>
      <c r="AL235"/>
    </row>
    <row r="236" spans="12:38" x14ac:dyDescent="0.2">
      <c r="L236" s="2"/>
      <c r="S236" s="2"/>
      <c r="T236" s="2"/>
      <c r="Z236" s="2"/>
      <c r="AG236" s="1"/>
      <c r="AH236" s="1"/>
      <c r="AI236" s="1"/>
      <c r="AJ236" s="1"/>
      <c r="AK236"/>
      <c r="AL236"/>
    </row>
    <row r="237" spans="12:38" x14ac:dyDescent="0.2">
      <c r="L237" s="2"/>
      <c r="S237" s="2"/>
      <c r="T237" s="2"/>
      <c r="Z237" s="2"/>
      <c r="AG237" s="1"/>
      <c r="AH237" s="1"/>
      <c r="AI237" s="1"/>
      <c r="AJ237" s="1"/>
      <c r="AK237"/>
      <c r="AL237"/>
    </row>
    <row r="238" spans="12:38" x14ac:dyDescent="0.2">
      <c r="L238" s="2"/>
      <c r="S238" s="2"/>
      <c r="T238" s="2"/>
      <c r="Z238" s="2"/>
      <c r="AG238" s="1"/>
      <c r="AH238" s="1"/>
      <c r="AI238" s="1"/>
      <c r="AJ238" s="1"/>
      <c r="AK238"/>
      <c r="AL238"/>
    </row>
    <row r="239" spans="12:38" x14ac:dyDescent="0.2">
      <c r="L239" s="2"/>
      <c r="S239" s="2"/>
      <c r="T239" s="2"/>
      <c r="Z239" s="2"/>
      <c r="AG239" s="1"/>
      <c r="AH239" s="1"/>
      <c r="AI239" s="1"/>
      <c r="AJ239" s="1"/>
      <c r="AK239"/>
      <c r="AL239"/>
    </row>
    <row r="240" spans="12:38" x14ac:dyDescent="0.2">
      <c r="L240" s="2"/>
      <c r="S240" s="2"/>
      <c r="T240" s="2"/>
      <c r="Z240" s="2"/>
      <c r="AG240" s="1"/>
      <c r="AH240" s="1"/>
      <c r="AI240" s="1"/>
      <c r="AJ240" s="1"/>
      <c r="AK240"/>
      <c r="AL240"/>
    </row>
    <row r="241" spans="12:38" x14ac:dyDescent="0.2">
      <c r="L241" s="2"/>
      <c r="S241" s="2"/>
      <c r="T241" s="2"/>
      <c r="Z241" s="2"/>
      <c r="AG241" s="1"/>
      <c r="AH241" s="1"/>
      <c r="AI241" s="1"/>
      <c r="AJ241" s="1"/>
      <c r="AK241"/>
      <c r="AL241"/>
    </row>
    <row r="242" spans="12:38" x14ac:dyDescent="0.2">
      <c r="L242" s="2"/>
      <c r="S242" s="2"/>
      <c r="T242" s="2"/>
      <c r="Z242" s="2"/>
      <c r="AG242" s="1"/>
      <c r="AH242" s="1"/>
      <c r="AI242" s="1"/>
      <c r="AJ242" s="1"/>
      <c r="AK242"/>
      <c r="AL242"/>
    </row>
    <row r="243" spans="12:38" x14ac:dyDescent="0.2">
      <c r="L243" s="2"/>
      <c r="S243" s="2"/>
      <c r="T243" s="2"/>
      <c r="Z243" s="2"/>
      <c r="AG243" s="1"/>
      <c r="AH243" s="1"/>
      <c r="AI243" s="1"/>
      <c r="AJ243" s="1"/>
      <c r="AK243"/>
      <c r="AL243"/>
    </row>
    <row r="244" spans="12:38" x14ac:dyDescent="0.2">
      <c r="L244" s="2"/>
      <c r="S244" s="2"/>
      <c r="T244" s="2"/>
      <c r="Z244" s="2"/>
      <c r="AG244" s="1"/>
      <c r="AH244" s="1"/>
      <c r="AI244" s="1"/>
      <c r="AJ244" s="1"/>
      <c r="AK244"/>
      <c r="AL244"/>
    </row>
    <row r="245" spans="12:38" x14ac:dyDescent="0.2">
      <c r="L245" s="2"/>
      <c r="S245" s="2"/>
      <c r="T245" s="2"/>
      <c r="Z245" s="2"/>
      <c r="AG245" s="1"/>
      <c r="AH245" s="1"/>
      <c r="AI245" s="1"/>
      <c r="AJ245" s="1"/>
      <c r="AK245"/>
      <c r="AL245"/>
    </row>
    <row r="246" spans="12:38" x14ac:dyDescent="0.2">
      <c r="L246" s="2"/>
      <c r="S246" s="2"/>
      <c r="T246" s="2"/>
      <c r="Z246" s="2"/>
      <c r="AG246" s="1"/>
      <c r="AH246" s="1"/>
      <c r="AI246" s="1"/>
      <c r="AJ246" s="1"/>
      <c r="AK246"/>
      <c r="AL246"/>
    </row>
    <row r="247" spans="12:38" x14ac:dyDescent="0.2">
      <c r="L247" s="2"/>
      <c r="S247" s="2"/>
      <c r="T247" s="2"/>
      <c r="Z247" s="2"/>
      <c r="AG247" s="1"/>
      <c r="AH247" s="1"/>
      <c r="AI247" s="1"/>
      <c r="AJ247" s="1"/>
      <c r="AK247"/>
      <c r="AL247"/>
    </row>
    <row r="248" spans="12:38" x14ac:dyDescent="0.2">
      <c r="L248" s="2"/>
      <c r="S248" s="2"/>
      <c r="T248" s="2"/>
      <c r="Z248" s="2"/>
      <c r="AG248" s="1"/>
      <c r="AH248" s="1"/>
      <c r="AI248" s="1"/>
      <c r="AJ248" s="1"/>
      <c r="AK248"/>
      <c r="AL248"/>
    </row>
    <row r="249" spans="12:38" x14ac:dyDescent="0.2">
      <c r="L249" s="2"/>
      <c r="S249" s="2"/>
      <c r="T249" s="2"/>
      <c r="Z249" s="2"/>
      <c r="AG249" s="1"/>
      <c r="AH249" s="1"/>
      <c r="AI249" s="1"/>
      <c r="AJ249" s="1"/>
      <c r="AK249"/>
      <c r="AL249"/>
    </row>
    <row r="250" spans="12:38" x14ac:dyDescent="0.2">
      <c r="L250" s="2"/>
      <c r="S250" s="2"/>
      <c r="T250" s="2"/>
      <c r="Z250" s="2"/>
      <c r="AG250" s="1"/>
      <c r="AH250" s="1"/>
      <c r="AI250" s="1"/>
      <c r="AJ250" s="1"/>
      <c r="AK250"/>
      <c r="AL250"/>
    </row>
    <row r="251" spans="12:38" x14ac:dyDescent="0.2">
      <c r="L251" s="2"/>
      <c r="S251" s="2"/>
      <c r="T251" s="2"/>
      <c r="Z251" s="2"/>
      <c r="AG251" s="1"/>
      <c r="AH251" s="1"/>
      <c r="AI251" s="1"/>
      <c r="AJ251" s="1"/>
      <c r="AK251"/>
      <c r="AL251"/>
    </row>
    <row r="252" spans="12:38" x14ac:dyDescent="0.2">
      <c r="L252" s="2"/>
      <c r="S252" s="2"/>
      <c r="T252" s="2"/>
      <c r="Z252" s="2"/>
      <c r="AG252" s="1"/>
      <c r="AH252" s="1"/>
      <c r="AI252" s="1"/>
      <c r="AJ252" s="1"/>
      <c r="AK252"/>
      <c r="AL252"/>
    </row>
    <row r="253" spans="12:38" x14ac:dyDescent="0.2">
      <c r="L253" s="2"/>
      <c r="S253" s="2"/>
      <c r="T253" s="2"/>
      <c r="Z253" s="2"/>
      <c r="AG253" s="1"/>
      <c r="AH253" s="1"/>
      <c r="AI253" s="1"/>
      <c r="AJ253" s="1"/>
      <c r="AK253"/>
      <c r="AL253"/>
    </row>
    <row r="254" spans="12:38" x14ac:dyDescent="0.2">
      <c r="L254" s="2"/>
      <c r="S254" s="2"/>
      <c r="T254" s="2"/>
      <c r="Z254" s="2"/>
      <c r="AG254" s="1"/>
      <c r="AH254" s="1"/>
      <c r="AI254" s="1"/>
      <c r="AJ254" s="1"/>
      <c r="AK254"/>
      <c r="AL254"/>
    </row>
    <row r="255" spans="12:38" x14ac:dyDescent="0.2">
      <c r="L255" s="2"/>
      <c r="S255" s="2"/>
      <c r="T255" s="2"/>
      <c r="Z255" s="2"/>
      <c r="AG255" s="1"/>
      <c r="AH255" s="1"/>
      <c r="AI255" s="1"/>
      <c r="AJ255" s="1"/>
      <c r="AK255"/>
      <c r="AL255"/>
    </row>
    <row r="256" spans="12:38" x14ac:dyDescent="0.2">
      <c r="L256" s="2"/>
      <c r="S256" s="2"/>
      <c r="T256" s="2"/>
      <c r="Z256" s="2"/>
      <c r="AG256" s="1"/>
      <c r="AH256" s="1"/>
      <c r="AI256" s="1"/>
      <c r="AJ256" s="1"/>
      <c r="AK256"/>
      <c r="AL256"/>
    </row>
    <row r="257" spans="12:38" x14ac:dyDescent="0.2">
      <c r="L257" s="2"/>
      <c r="S257" s="2"/>
      <c r="T257" s="2"/>
      <c r="Z257" s="2"/>
      <c r="AG257" s="1"/>
      <c r="AH257" s="1"/>
      <c r="AI257" s="1"/>
      <c r="AJ257" s="1"/>
      <c r="AK257"/>
      <c r="AL257"/>
    </row>
    <row r="258" spans="12:38" x14ac:dyDescent="0.2">
      <c r="L258" s="2"/>
      <c r="S258" s="2"/>
      <c r="T258" s="2"/>
      <c r="Z258" s="2"/>
      <c r="AG258" s="1"/>
      <c r="AH258" s="1"/>
      <c r="AI258" s="1"/>
      <c r="AJ258" s="1"/>
      <c r="AK258"/>
      <c r="AL258"/>
    </row>
    <row r="259" spans="12:38" x14ac:dyDescent="0.2">
      <c r="L259" s="2"/>
      <c r="S259" s="2"/>
      <c r="T259" s="2"/>
      <c r="Z259" s="2"/>
      <c r="AG259" s="1"/>
      <c r="AH259" s="1"/>
      <c r="AI259" s="1"/>
      <c r="AJ259" s="1"/>
      <c r="AK259"/>
      <c r="AL259"/>
    </row>
    <row r="260" spans="12:38" x14ac:dyDescent="0.2">
      <c r="L260" s="2"/>
      <c r="S260" s="2"/>
      <c r="T260" s="2"/>
      <c r="Z260" s="2"/>
      <c r="AG260" s="1"/>
      <c r="AH260" s="1"/>
      <c r="AI260" s="1"/>
      <c r="AJ260" s="1"/>
      <c r="AK260"/>
      <c r="AL260"/>
    </row>
    <row r="261" spans="12:38" x14ac:dyDescent="0.2">
      <c r="L261" s="2"/>
      <c r="S261" s="2"/>
      <c r="T261" s="2"/>
      <c r="Z261" s="2"/>
      <c r="AG261" s="1"/>
      <c r="AH261" s="1"/>
      <c r="AI261" s="1"/>
      <c r="AJ261" s="1"/>
      <c r="AK261"/>
      <c r="AL261"/>
    </row>
    <row r="262" spans="12:38" x14ac:dyDescent="0.2">
      <c r="L262" s="2"/>
      <c r="S262" s="2"/>
      <c r="T262" s="2"/>
      <c r="Z262" s="2"/>
      <c r="AG262" s="1"/>
      <c r="AH262" s="1"/>
      <c r="AI262" s="1"/>
      <c r="AJ262" s="1"/>
      <c r="AK262"/>
      <c r="AL262"/>
    </row>
    <row r="263" spans="12:38" x14ac:dyDescent="0.2">
      <c r="L263" s="2"/>
      <c r="S263" s="2"/>
      <c r="T263" s="2"/>
      <c r="Z263" s="2"/>
      <c r="AG263" s="1"/>
      <c r="AH263" s="1"/>
      <c r="AI263" s="1"/>
      <c r="AJ263" s="1"/>
      <c r="AK263"/>
      <c r="AL263"/>
    </row>
    <row r="264" spans="12:38" x14ac:dyDescent="0.2">
      <c r="L264" s="2"/>
      <c r="S264" s="2"/>
      <c r="T264" s="2"/>
      <c r="Z264" s="2"/>
      <c r="AG264" s="1"/>
      <c r="AH264" s="1"/>
      <c r="AI264" s="1"/>
      <c r="AJ264" s="1"/>
      <c r="AK264"/>
      <c r="AL264"/>
    </row>
    <row r="265" spans="12:38" x14ac:dyDescent="0.2">
      <c r="L265" s="2"/>
      <c r="S265" s="2"/>
      <c r="T265" s="2"/>
      <c r="Z265" s="2"/>
      <c r="AG265" s="1"/>
      <c r="AH265" s="1"/>
      <c r="AI265" s="1"/>
      <c r="AJ265" s="1"/>
      <c r="AK265"/>
      <c r="AL265"/>
    </row>
    <row r="266" spans="12:38" x14ac:dyDescent="0.2">
      <c r="L266" s="2"/>
      <c r="S266" s="2"/>
      <c r="T266" s="2"/>
      <c r="Z266" s="2"/>
      <c r="AG266" s="1"/>
      <c r="AH266" s="1"/>
      <c r="AI266" s="1"/>
      <c r="AJ266" s="1"/>
      <c r="AK266"/>
      <c r="AL266"/>
    </row>
    <row r="267" spans="12:38" x14ac:dyDescent="0.2">
      <c r="L267" s="2"/>
      <c r="S267" s="2"/>
      <c r="T267" s="2"/>
      <c r="Z267" s="2"/>
      <c r="AG267" s="1"/>
      <c r="AH267" s="1"/>
      <c r="AI267" s="1"/>
      <c r="AJ267" s="1"/>
      <c r="AK267"/>
      <c r="AL267"/>
    </row>
    <row r="268" spans="12:38" x14ac:dyDescent="0.2">
      <c r="L268" s="2"/>
      <c r="S268" s="2"/>
      <c r="T268" s="2"/>
      <c r="Z268" s="2"/>
      <c r="AG268" s="1"/>
      <c r="AH268" s="1"/>
      <c r="AI268" s="1"/>
      <c r="AJ268" s="1"/>
      <c r="AK268"/>
      <c r="AL268"/>
    </row>
    <row r="269" spans="12:38" x14ac:dyDescent="0.2">
      <c r="L269" s="2"/>
      <c r="S269" s="2"/>
      <c r="T269" s="2"/>
      <c r="Z269" s="2"/>
      <c r="AG269" s="1"/>
      <c r="AH269" s="1"/>
      <c r="AI269" s="1"/>
      <c r="AJ269" s="1"/>
      <c r="AK269"/>
      <c r="AL269"/>
    </row>
    <row r="270" spans="12:38" x14ac:dyDescent="0.2">
      <c r="L270" s="2"/>
      <c r="S270" s="2"/>
      <c r="T270" s="2"/>
      <c r="Z270" s="2"/>
      <c r="AG270" s="1"/>
      <c r="AH270" s="1"/>
      <c r="AI270" s="1"/>
      <c r="AJ270" s="1"/>
      <c r="AK270"/>
      <c r="AL270"/>
    </row>
    <row r="271" spans="12:38" x14ac:dyDescent="0.2">
      <c r="L271" s="2"/>
      <c r="S271" s="2"/>
      <c r="T271" s="2"/>
      <c r="Z271" s="2"/>
      <c r="AG271" s="1"/>
      <c r="AH271" s="1"/>
      <c r="AI271" s="1"/>
      <c r="AJ271" s="1"/>
      <c r="AK271"/>
      <c r="AL271"/>
    </row>
    <row r="272" spans="12:38" x14ac:dyDescent="0.2">
      <c r="L272" s="2"/>
      <c r="S272" s="2"/>
      <c r="T272" s="2"/>
      <c r="Z272" s="2"/>
      <c r="AG272" s="1"/>
      <c r="AH272" s="1"/>
      <c r="AI272" s="1"/>
      <c r="AJ272" s="1"/>
      <c r="AK272"/>
      <c r="AL272"/>
    </row>
    <row r="273" spans="12:38" x14ac:dyDescent="0.2">
      <c r="L273" s="2"/>
      <c r="S273" s="2"/>
      <c r="T273" s="2"/>
      <c r="Z273" s="2"/>
      <c r="AG273" s="1"/>
      <c r="AH273" s="1"/>
      <c r="AI273" s="1"/>
      <c r="AJ273" s="1"/>
      <c r="AK273"/>
      <c r="AL273"/>
    </row>
    <row r="274" spans="12:38" x14ac:dyDescent="0.2">
      <c r="L274" s="2"/>
      <c r="S274" s="2"/>
      <c r="T274" s="2"/>
      <c r="Z274" s="2"/>
      <c r="AG274" s="1"/>
      <c r="AH274" s="1"/>
      <c r="AI274" s="1"/>
      <c r="AJ274" s="1"/>
      <c r="AK274"/>
      <c r="AL274"/>
    </row>
    <row r="275" spans="12:38" x14ac:dyDescent="0.2">
      <c r="L275" s="2"/>
      <c r="S275" s="2"/>
      <c r="T275" s="2"/>
      <c r="Z275" s="2"/>
      <c r="AG275" s="1"/>
      <c r="AH275" s="1"/>
      <c r="AI275" s="1"/>
      <c r="AJ275" s="1"/>
      <c r="AK275"/>
      <c r="AL275"/>
    </row>
    <row r="276" spans="12:38" x14ac:dyDescent="0.2">
      <c r="L276" s="2"/>
      <c r="S276" s="2"/>
      <c r="T276" s="2"/>
      <c r="Z276" s="2"/>
      <c r="AG276" s="1"/>
      <c r="AH276" s="1"/>
      <c r="AI276" s="1"/>
      <c r="AJ276" s="1"/>
      <c r="AK276"/>
      <c r="AL276"/>
    </row>
    <row r="277" spans="12:38" x14ac:dyDescent="0.2">
      <c r="L277" s="2"/>
      <c r="S277" s="2"/>
      <c r="T277" s="2"/>
      <c r="Z277" s="2"/>
      <c r="AG277" s="1"/>
      <c r="AH277" s="1"/>
      <c r="AI277" s="1"/>
      <c r="AJ277" s="1"/>
      <c r="AK277"/>
      <c r="AL277"/>
    </row>
    <row r="278" spans="12:38" x14ac:dyDescent="0.2">
      <c r="L278" s="2"/>
      <c r="S278" s="2"/>
      <c r="T278" s="2"/>
      <c r="Z278" s="2"/>
      <c r="AG278" s="1"/>
      <c r="AH278" s="1"/>
      <c r="AI278" s="1"/>
      <c r="AJ278" s="1"/>
      <c r="AK278"/>
      <c r="AL278"/>
    </row>
    <row r="279" spans="12:38" x14ac:dyDescent="0.2">
      <c r="L279" s="2"/>
      <c r="S279" s="2"/>
      <c r="T279" s="2"/>
      <c r="Z279" s="2"/>
      <c r="AG279" s="1"/>
      <c r="AH279" s="1"/>
      <c r="AI279" s="1"/>
      <c r="AJ279" s="1"/>
      <c r="AK279"/>
      <c r="AL279"/>
    </row>
    <row r="280" spans="12:38" x14ac:dyDescent="0.2">
      <c r="L280" s="2"/>
      <c r="S280" s="2"/>
      <c r="T280" s="2"/>
      <c r="Z280" s="2"/>
      <c r="AG280" s="1"/>
      <c r="AH280" s="1"/>
      <c r="AI280" s="1"/>
      <c r="AJ280" s="1"/>
      <c r="AK280"/>
      <c r="AL280"/>
    </row>
    <row r="281" spans="12:38" x14ac:dyDescent="0.2">
      <c r="L281" s="2"/>
      <c r="S281" s="2"/>
      <c r="T281" s="2"/>
      <c r="Z281" s="2"/>
      <c r="AG281" s="1"/>
      <c r="AH281" s="1"/>
      <c r="AI281" s="1"/>
      <c r="AJ281" s="1"/>
      <c r="AK281"/>
      <c r="AL281"/>
    </row>
    <row r="282" spans="12:38" x14ac:dyDescent="0.2">
      <c r="L282" s="2"/>
      <c r="S282" s="2"/>
      <c r="T282" s="2"/>
      <c r="Z282" s="2"/>
      <c r="AG282" s="1"/>
      <c r="AH282" s="1"/>
      <c r="AI282" s="1"/>
      <c r="AJ282" s="1"/>
      <c r="AK282"/>
      <c r="AL282"/>
    </row>
    <row r="283" spans="12:38" x14ac:dyDescent="0.2">
      <c r="L283" s="2"/>
      <c r="S283" s="2"/>
      <c r="T283" s="2"/>
      <c r="Z283" s="2"/>
      <c r="AG283" s="1"/>
      <c r="AH283" s="1"/>
      <c r="AI283" s="1"/>
      <c r="AJ283" s="1"/>
      <c r="AK283"/>
      <c r="AL283"/>
    </row>
    <row r="284" spans="12:38" x14ac:dyDescent="0.2">
      <c r="L284" s="2"/>
      <c r="S284" s="2"/>
      <c r="T284" s="2"/>
      <c r="Z284" s="2"/>
      <c r="AG284" s="1"/>
      <c r="AH284" s="1"/>
      <c r="AI284" s="1"/>
      <c r="AJ284" s="1"/>
      <c r="AK284"/>
      <c r="AL284"/>
    </row>
    <row r="285" spans="12:38" x14ac:dyDescent="0.2">
      <c r="L285" s="2"/>
      <c r="S285" s="2"/>
      <c r="T285" s="2"/>
      <c r="Z285" s="2"/>
      <c r="AG285" s="1"/>
      <c r="AH285" s="1"/>
      <c r="AI285" s="1"/>
      <c r="AJ285" s="1"/>
      <c r="AK285"/>
      <c r="AL285"/>
    </row>
    <row r="286" spans="12:38" x14ac:dyDescent="0.2">
      <c r="L286" s="2"/>
      <c r="S286" s="2"/>
      <c r="T286" s="2"/>
      <c r="Z286" s="2"/>
      <c r="AG286" s="1"/>
      <c r="AH286" s="1"/>
      <c r="AI286" s="1"/>
      <c r="AJ286" s="1"/>
      <c r="AK286"/>
      <c r="AL286"/>
    </row>
    <row r="287" spans="12:38" x14ac:dyDescent="0.2">
      <c r="L287" s="2"/>
      <c r="S287" s="2"/>
      <c r="T287" s="2"/>
      <c r="Z287" s="2"/>
      <c r="AG287" s="1"/>
      <c r="AH287" s="1"/>
      <c r="AI287" s="1"/>
      <c r="AJ287" s="1"/>
      <c r="AK287"/>
      <c r="AL287"/>
    </row>
    <row r="288" spans="12:38" x14ac:dyDescent="0.2">
      <c r="L288" s="2"/>
      <c r="S288" s="2"/>
      <c r="T288" s="2"/>
      <c r="Z288" s="2"/>
      <c r="AG288" s="1"/>
      <c r="AH288" s="1"/>
      <c r="AI288" s="1"/>
      <c r="AJ288" s="1"/>
      <c r="AK288"/>
      <c r="AL288"/>
    </row>
    <row r="289" spans="12:38" x14ac:dyDescent="0.2">
      <c r="L289" s="2"/>
      <c r="S289" s="2"/>
      <c r="T289" s="2"/>
      <c r="Z289" s="2"/>
      <c r="AG289" s="1"/>
      <c r="AH289" s="1"/>
      <c r="AI289" s="1"/>
      <c r="AJ289" s="1"/>
      <c r="AK289"/>
      <c r="AL289"/>
    </row>
    <row r="290" spans="12:38" x14ac:dyDescent="0.2">
      <c r="L290" s="2"/>
      <c r="S290" s="2"/>
      <c r="T290" s="2"/>
      <c r="Z290" s="2"/>
      <c r="AG290" s="1"/>
      <c r="AH290" s="1"/>
      <c r="AI290" s="1"/>
      <c r="AJ290" s="1"/>
      <c r="AK290"/>
      <c r="AL290"/>
    </row>
    <row r="291" spans="12:38" x14ac:dyDescent="0.2">
      <c r="L291" s="2"/>
      <c r="S291" s="2"/>
      <c r="T291" s="2"/>
      <c r="Z291" s="2"/>
      <c r="AG291" s="1"/>
      <c r="AH291" s="1"/>
      <c r="AI291" s="1"/>
      <c r="AJ291" s="1"/>
      <c r="AK291"/>
      <c r="AL291"/>
    </row>
    <row r="292" spans="12:38" x14ac:dyDescent="0.2">
      <c r="L292" s="2"/>
      <c r="S292" s="2"/>
      <c r="T292" s="2"/>
      <c r="Z292" s="2"/>
      <c r="AG292" s="1"/>
      <c r="AH292" s="1"/>
      <c r="AI292" s="1"/>
      <c r="AJ292" s="1"/>
      <c r="AK292"/>
      <c r="AL292"/>
    </row>
    <row r="293" spans="12:38" x14ac:dyDescent="0.2">
      <c r="L293" s="2"/>
      <c r="S293" s="2"/>
      <c r="T293" s="2"/>
      <c r="Z293" s="2"/>
      <c r="AG293" s="1"/>
      <c r="AH293" s="1"/>
      <c r="AI293" s="1"/>
      <c r="AJ293" s="1"/>
      <c r="AK293"/>
      <c r="AL293"/>
    </row>
    <row r="294" spans="12:38" x14ac:dyDescent="0.2">
      <c r="L294" s="2"/>
      <c r="S294" s="2"/>
      <c r="T294" s="2"/>
      <c r="Z294" s="2"/>
      <c r="AG294" s="1"/>
      <c r="AH294" s="1"/>
      <c r="AI294" s="1"/>
      <c r="AJ294" s="1"/>
      <c r="AK294"/>
      <c r="AL294"/>
    </row>
    <row r="295" spans="12:38" x14ac:dyDescent="0.2">
      <c r="L295" s="2"/>
      <c r="S295" s="2"/>
      <c r="T295" s="2"/>
      <c r="Z295" s="2"/>
      <c r="AG295" s="1"/>
      <c r="AH295" s="1"/>
      <c r="AI295" s="1"/>
      <c r="AJ295" s="1"/>
      <c r="AK295"/>
      <c r="AL295"/>
    </row>
    <row r="296" spans="12:38" x14ac:dyDescent="0.2">
      <c r="L296" s="2"/>
      <c r="S296" s="2"/>
      <c r="T296" s="2"/>
      <c r="Z296" s="2"/>
      <c r="AG296" s="1"/>
      <c r="AH296" s="1"/>
      <c r="AI296" s="1"/>
      <c r="AJ296" s="1"/>
      <c r="AK296"/>
      <c r="AL296"/>
    </row>
    <row r="297" spans="12:38" x14ac:dyDescent="0.2">
      <c r="L297" s="2"/>
      <c r="S297" s="2"/>
      <c r="T297" s="2"/>
      <c r="Z297" s="2"/>
      <c r="AG297" s="1"/>
      <c r="AH297" s="1"/>
      <c r="AI297" s="1"/>
      <c r="AJ297" s="1"/>
      <c r="AK297"/>
      <c r="AL297"/>
    </row>
    <row r="298" spans="12:38" x14ac:dyDescent="0.2">
      <c r="L298" s="2"/>
      <c r="S298" s="2"/>
      <c r="T298" s="2"/>
      <c r="Z298" s="2"/>
      <c r="AG298" s="1"/>
      <c r="AH298" s="1"/>
      <c r="AI298" s="1"/>
      <c r="AJ298" s="1"/>
      <c r="AK298"/>
      <c r="AL298"/>
    </row>
    <row r="299" spans="12:38" x14ac:dyDescent="0.2">
      <c r="L299" s="2"/>
      <c r="S299" s="2"/>
      <c r="T299" s="2"/>
      <c r="Z299" s="2"/>
      <c r="AG299" s="1"/>
      <c r="AH299" s="1"/>
      <c r="AI299" s="1"/>
      <c r="AJ299" s="1"/>
      <c r="AK299"/>
      <c r="AL299"/>
    </row>
    <row r="300" spans="12:38" x14ac:dyDescent="0.2">
      <c r="L300" s="2"/>
      <c r="S300" s="2"/>
      <c r="T300" s="2"/>
      <c r="Z300" s="2"/>
      <c r="AG300" s="1"/>
      <c r="AH300" s="1"/>
      <c r="AI300" s="1"/>
      <c r="AJ300" s="1"/>
      <c r="AK300"/>
      <c r="AL300"/>
    </row>
    <row r="301" spans="12:38" x14ac:dyDescent="0.2">
      <c r="L301" s="2"/>
      <c r="S301" s="2"/>
      <c r="T301" s="2"/>
      <c r="Z301" s="2"/>
      <c r="AG301" s="1"/>
      <c r="AH301" s="1"/>
      <c r="AI301" s="1"/>
      <c r="AJ301" s="1"/>
      <c r="AK301"/>
      <c r="AL301"/>
    </row>
    <row r="302" spans="12:38" x14ac:dyDescent="0.2">
      <c r="L302" s="2"/>
      <c r="S302" s="2"/>
      <c r="T302" s="2"/>
      <c r="Z302" s="2"/>
      <c r="AG302" s="1"/>
      <c r="AH302" s="1"/>
      <c r="AI302" s="1"/>
      <c r="AJ302" s="1"/>
      <c r="AK302"/>
      <c r="AL302"/>
    </row>
    <row r="303" spans="12:38" x14ac:dyDescent="0.2">
      <c r="L303" s="2"/>
      <c r="S303" s="2"/>
      <c r="T303" s="2"/>
      <c r="Z303" s="2"/>
      <c r="AG303" s="1"/>
      <c r="AH303" s="1"/>
      <c r="AI303" s="1"/>
      <c r="AJ303" s="1"/>
      <c r="AK303"/>
      <c r="AL303"/>
    </row>
    <row r="304" spans="12:38" x14ac:dyDescent="0.2">
      <c r="L304" s="2"/>
      <c r="S304" s="2"/>
      <c r="T304" s="2"/>
      <c r="Z304" s="2"/>
      <c r="AG304" s="1"/>
      <c r="AH304" s="1"/>
      <c r="AI304" s="1"/>
      <c r="AJ304" s="1"/>
      <c r="AK304"/>
      <c r="AL304"/>
    </row>
    <row r="305" spans="12:38" x14ac:dyDescent="0.2">
      <c r="L305" s="2"/>
      <c r="S305" s="2"/>
      <c r="T305" s="2"/>
      <c r="Z305" s="2"/>
      <c r="AG305" s="1"/>
      <c r="AH305" s="1"/>
      <c r="AI305" s="1"/>
      <c r="AJ305" s="1"/>
      <c r="AK305"/>
      <c r="AL305"/>
    </row>
    <row r="306" spans="12:38" x14ac:dyDescent="0.2">
      <c r="L306" s="2"/>
      <c r="S306" s="2"/>
      <c r="T306" s="2"/>
      <c r="Z306" s="2"/>
      <c r="AG306" s="1"/>
      <c r="AH306" s="1"/>
      <c r="AI306" s="1"/>
      <c r="AJ306" s="1"/>
      <c r="AK306"/>
      <c r="AL306"/>
    </row>
    <row r="307" spans="12:38" x14ac:dyDescent="0.2">
      <c r="L307" s="2"/>
      <c r="S307" s="2"/>
      <c r="T307" s="2"/>
      <c r="Z307" s="2"/>
      <c r="AG307" s="1"/>
      <c r="AH307" s="1"/>
      <c r="AI307" s="1"/>
      <c r="AJ307" s="1"/>
      <c r="AK307"/>
      <c r="AL307"/>
    </row>
    <row r="308" spans="12:38" x14ac:dyDescent="0.2">
      <c r="L308" s="2"/>
      <c r="S308" s="2"/>
      <c r="T308" s="2"/>
      <c r="Z308" s="2"/>
      <c r="AG308" s="1"/>
      <c r="AH308" s="1"/>
      <c r="AI308" s="1"/>
      <c r="AJ308" s="1"/>
      <c r="AK308"/>
      <c r="AL308"/>
    </row>
    <row r="309" spans="12:38" x14ac:dyDescent="0.2">
      <c r="L309" s="2"/>
      <c r="S309" s="2"/>
      <c r="T309" s="2"/>
      <c r="Z309" s="2"/>
      <c r="AG309" s="1"/>
      <c r="AH309" s="1"/>
      <c r="AI309" s="1"/>
      <c r="AJ309" s="1"/>
      <c r="AK309"/>
      <c r="AL309"/>
    </row>
    <row r="310" spans="12:38" x14ac:dyDescent="0.2">
      <c r="L310" s="2"/>
      <c r="S310" s="2"/>
      <c r="T310" s="2"/>
      <c r="Z310" s="2"/>
      <c r="AG310" s="1"/>
      <c r="AH310" s="1"/>
      <c r="AI310" s="1"/>
      <c r="AJ310" s="1"/>
      <c r="AK310"/>
      <c r="AL310"/>
    </row>
    <row r="311" spans="12:38" x14ac:dyDescent="0.2">
      <c r="L311" s="2"/>
      <c r="S311" s="2"/>
      <c r="T311" s="2"/>
      <c r="Z311" s="2"/>
      <c r="AG311" s="1"/>
      <c r="AH311" s="1"/>
      <c r="AI311" s="1"/>
      <c r="AJ311" s="1"/>
      <c r="AK311"/>
      <c r="AL311"/>
    </row>
    <row r="312" spans="12:38" x14ac:dyDescent="0.2">
      <c r="L312" s="2"/>
      <c r="S312" s="2"/>
      <c r="T312" s="2"/>
      <c r="Z312" s="2"/>
      <c r="AG312" s="1"/>
      <c r="AH312" s="1"/>
      <c r="AI312" s="1"/>
      <c r="AJ312" s="1"/>
      <c r="AK312"/>
      <c r="AL312"/>
    </row>
    <row r="313" spans="12:38" x14ac:dyDescent="0.2">
      <c r="L313" s="2"/>
      <c r="S313" s="2"/>
      <c r="T313" s="2"/>
      <c r="Z313" s="2"/>
      <c r="AG313" s="1"/>
      <c r="AH313" s="1"/>
      <c r="AI313" s="1"/>
      <c r="AJ313" s="1"/>
      <c r="AK313"/>
      <c r="AL313"/>
    </row>
    <row r="314" spans="12:38" x14ac:dyDescent="0.2">
      <c r="L314" s="2"/>
      <c r="S314" s="2"/>
      <c r="T314" s="2"/>
      <c r="Z314" s="2"/>
      <c r="AG314" s="1"/>
      <c r="AH314" s="1"/>
      <c r="AI314" s="1"/>
      <c r="AJ314" s="1"/>
      <c r="AK314"/>
      <c r="AL314"/>
    </row>
    <row r="315" spans="12:38" x14ac:dyDescent="0.2">
      <c r="L315" s="2"/>
      <c r="S315" s="2"/>
      <c r="T315" s="2"/>
      <c r="Z315" s="2"/>
      <c r="AG315" s="1"/>
      <c r="AH315" s="1"/>
      <c r="AI315" s="1"/>
      <c r="AJ315" s="1"/>
      <c r="AK315"/>
      <c r="AL315"/>
    </row>
    <row r="316" spans="12:38" x14ac:dyDescent="0.2">
      <c r="L316" s="2"/>
      <c r="S316" s="2"/>
      <c r="T316" s="2"/>
      <c r="Z316" s="2"/>
      <c r="AG316" s="1"/>
      <c r="AH316" s="1"/>
      <c r="AI316" s="1"/>
      <c r="AJ316" s="1"/>
      <c r="AK316"/>
      <c r="AL316"/>
    </row>
    <row r="317" spans="12:38" x14ac:dyDescent="0.2">
      <c r="L317" s="2"/>
      <c r="S317" s="2"/>
      <c r="T317" s="2"/>
      <c r="Z317" s="2"/>
      <c r="AG317" s="1"/>
      <c r="AH317" s="1"/>
      <c r="AI317" s="1"/>
      <c r="AJ317" s="1"/>
      <c r="AK317"/>
      <c r="AL317"/>
    </row>
    <row r="318" spans="12:38" x14ac:dyDescent="0.2">
      <c r="L318" s="2"/>
      <c r="S318" s="2"/>
      <c r="T318" s="2"/>
      <c r="Z318" s="2"/>
      <c r="AG318" s="1"/>
      <c r="AH318" s="1"/>
      <c r="AI318" s="1"/>
      <c r="AJ318" s="1"/>
      <c r="AK318"/>
      <c r="AL318"/>
    </row>
    <row r="319" spans="12:38" x14ac:dyDescent="0.2">
      <c r="L319" s="2"/>
      <c r="S319" s="2"/>
      <c r="T319" s="2"/>
      <c r="Z319" s="2"/>
      <c r="AG319" s="1"/>
      <c r="AH319" s="1"/>
      <c r="AI319" s="1"/>
      <c r="AJ319" s="1"/>
      <c r="AK319"/>
      <c r="AL319"/>
    </row>
    <row r="320" spans="12:38" x14ac:dyDescent="0.2">
      <c r="L320" s="2"/>
      <c r="S320" s="2"/>
      <c r="T320" s="2"/>
      <c r="Z320" s="2"/>
      <c r="AG320" s="1"/>
      <c r="AH320" s="1"/>
      <c r="AI320" s="1"/>
      <c r="AJ320" s="1"/>
      <c r="AK320"/>
      <c r="AL320"/>
    </row>
    <row r="321" spans="12:38" x14ac:dyDescent="0.2">
      <c r="L321" s="2"/>
      <c r="S321" s="2"/>
      <c r="T321" s="2"/>
      <c r="Z321" s="2"/>
      <c r="AG321" s="1"/>
      <c r="AH321" s="1"/>
      <c r="AI321" s="1"/>
      <c r="AJ321" s="1"/>
      <c r="AK321"/>
      <c r="AL321"/>
    </row>
    <row r="322" spans="12:38" x14ac:dyDescent="0.2">
      <c r="L322" s="2"/>
      <c r="S322" s="2"/>
      <c r="T322" s="2"/>
      <c r="Z322" s="2"/>
      <c r="AG322" s="1"/>
      <c r="AH322" s="1"/>
      <c r="AI322" s="1"/>
      <c r="AJ322" s="1"/>
      <c r="AK322"/>
      <c r="AL322"/>
    </row>
    <row r="323" spans="12:38" x14ac:dyDescent="0.2">
      <c r="L323" s="2"/>
      <c r="S323" s="2"/>
      <c r="T323" s="2"/>
      <c r="Z323" s="2"/>
      <c r="AG323" s="1"/>
      <c r="AH323" s="1"/>
      <c r="AI323" s="1"/>
      <c r="AJ323" s="1"/>
      <c r="AK323"/>
      <c r="AL323"/>
    </row>
    <row r="324" spans="12:38" x14ac:dyDescent="0.2">
      <c r="L324" s="2"/>
      <c r="S324" s="2"/>
      <c r="T324" s="2"/>
      <c r="Z324" s="2"/>
      <c r="AG324" s="1"/>
      <c r="AH324" s="1"/>
      <c r="AI324" s="1"/>
      <c r="AJ324" s="1"/>
      <c r="AK324"/>
      <c r="AL324"/>
    </row>
    <row r="325" spans="12:38" x14ac:dyDescent="0.2">
      <c r="L325" s="2"/>
      <c r="S325" s="2"/>
      <c r="T325" s="2"/>
      <c r="Z325" s="2"/>
      <c r="AG325" s="1"/>
      <c r="AH325" s="1"/>
      <c r="AI325" s="1"/>
      <c r="AJ325" s="1"/>
      <c r="AK325"/>
      <c r="AL325"/>
    </row>
    <row r="326" spans="12:38" x14ac:dyDescent="0.2">
      <c r="L326" s="2"/>
      <c r="S326" s="2"/>
      <c r="T326" s="2"/>
      <c r="Z326" s="2"/>
      <c r="AG326" s="1"/>
      <c r="AH326" s="1"/>
      <c r="AI326" s="1"/>
      <c r="AJ326" s="1"/>
      <c r="AK326"/>
      <c r="AL326"/>
    </row>
    <row r="327" spans="12:38" x14ac:dyDescent="0.2">
      <c r="L327" s="2"/>
      <c r="S327" s="2"/>
      <c r="T327" s="2"/>
      <c r="Z327" s="2"/>
      <c r="AG327" s="1"/>
      <c r="AH327" s="1"/>
      <c r="AI327" s="1"/>
      <c r="AJ327" s="1"/>
      <c r="AK327"/>
      <c r="AL327"/>
    </row>
    <row r="328" spans="12:38" x14ac:dyDescent="0.2">
      <c r="L328" s="2"/>
      <c r="S328" s="2"/>
      <c r="T328" s="2"/>
      <c r="Z328" s="2"/>
      <c r="AG328" s="1"/>
      <c r="AH328" s="1"/>
      <c r="AI328" s="1"/>
      <c r="AJ328" s="1"/>
      <c r="AK328"/>
      <c r="AL328"/>
    </row>
    <row r="329" spans="12:38" x14ac:dyDescent="0.2">
      <c r="L329" s="2"/>
      <c r="S329" s="2"/>
      <c r="T329" s="2"/>
      <c r="Z329" s="2"/>
      <c r="AG329" s="1"/>
      <c r="AH329" s="1"/>
      <c r="AI329" s="1"/>
      <c r="AJ329" s="1"/>
      <c r="AK329"/>
      <c r="AL329"/>
    </row>
    <row r="330" spans="12:38" x14ac:dyDescent="0.2">
      <c r="L330" s="2"/>
      <c r="S330" s="2"/>
      <c r="T330" s="2"/>
      <c r="Z330" s="2"/>
      <c r="AG330" s="1"/>
      <c r="AH330" s="1"/>
      <c r="AI330" s="1"/>
      <c r="AJ330" s="1"/>
      <c r="AK330"/>
      <c r="AL330"/>
    </row>
    <row r="331" spans="12:38" x14ac:dyDescent="0.2">
      <c r="L331" s="2"/>
      <c r="S331" s="2"/>
      <c r="T331" s="2"/>
      <c r="Z331" s="2"/>
      <c r="AG331" s="1"/>
      <c r="AH331" s="1"/>
      <c r="AI331" s="1"/>
      <c r="AJ331" s="1"/>
      <c r="AK331"/>
      <c r="AL331"/>
    </row>
    <row r="332" spans="12:38" x14ac:dyDescent="0.2">
      <c r="L332" s="2"/>
      <c r="S332" s="2"/>
      <c r="T332" s="2"/>
      <c r="Z332" s="2"/>
      <c r="AG332" s="1"/>
      <c r="AH332" s="1"/>
      <c r="AI332" s="1"/>
      <c r="AJ332" s="1"/>
      <c r="AK332"/>
      <c r="AL332"/>
    </row>
    <row r="333" spans="12:38" x14ac:dyDescent="0.2">
      <c r="L333" s="2"/>
      <c r="S333" s="2"/>
      <c r="T333" s="2"/>
      <c r="Z333" s="2"/>
      <c r="AG333" s="1"/>
      <c r="AH333" s="1"/>
      <c r="AI333" s="1"/>
      <c r="AJ333" s="1"/>
      <c r="AK333"/>
      <c r="AL333"/>
    </row>
    <row r="334" spans="12:38" x14ac:dyDescent="0.2">
      <c r="L334" s="2"/>
      <c r="S334" s="2"/>
      <c r="T334" s="2"/>
      <c r="Z334" s="2"/>
      <c r="AG334" s="1"/>
      <c r="AH334" s="1"/>
      <c r="AI334" s="1"/>
      <c r="AJ334" s="1"/>
      <c r="AK334"/>
      <c r="AL334"/>
    </row>
    <row r="335" spans="12:38" x14ac:dyDescent="0.2">
      <c r="L335" s="2"/>
      <c r="S335" s="2"/>
      <c r="T335" s="2"/>
      <c r="Z335" s="2"/>
      <c r="AG335" s="1"/>
      <c r="AH335" s="1"/>
      <c r="AI335" s="1"/>
      <c r="AJ335" s="1"/>
      <c r="AK335"/>
      <c r="AL335"/>
    </row>
    <row r="336" spans="12:38" x14ac:dyDescent="0.2">
      <c r="L336" s="2"/>
      <c r="S336" s="2"/>
      <c r="T336" s="2"/>
      <c r="Z336" s="2"/>
      <c r="AG336" s="1"/>
      <c r="AH336" s="1"/>
      <c r="AI336" s="1"/>
      <c r="AJ336" s="1"/>
      <c r="AK336"/>
      <c r="AL336"/>
    </row>
    <row r="337" spans="12:38" x14ac:dyDescent="0.2">
      <c r="L337" s="2"/>
      <c r="S337" s="2"/>
      <c r="T337" s="2"/>
      <c r="Z337" s="2"/>
      <c r="AG337" s="1"/>
      <c r="AH337" s="1"/>
      <c r="AI337" s="1"/>
      <c r="AJ337" s="1"/>
      <c r="AK337"/>
      <c r="AL337"/>
    </row>
    <row r="338" spans="12:38" x14ac:dyDescent="0.2">
      <c r="L338" s="2"/>
      <c r="S338" s="2"/>
      <c r="T338" s="2"/>
      <c r="Z338" s="2"/>
      <c r="AG338" s="1"/>
      <c r="AH338" s="1"/>
      <c r="AI338" s="1"/>
      <c r="AJ338" s="1"/>
      <c r="AK338"/>
      <c r="AL338"/>
    </row>
    <row r="339" spans="12:38" x14ac:dyDescent="0.2">
      <c r="L339" s="2"/>
      <c r="S339" s="2"/>
      <c r="T339" s="2"/>
      <c r="Z339" s="2"/>
      <c r="AG339" s="1"/>
      <c r="AH339" s="1"/>
      <c r="AI339" s="1"/>
      <c r="AJ339" s="1"/>
      <c r="AK339"/>
      <c r="AL339"/>
    </row>
    <row r="340" spans="12:38" x14ac:dyDescent="0.2">
      <c r="L340" s="2"/>
      <c r="S340" s="2"/>
      <c r="T340" s="2"/>
      <c r="Z340" s="2"/>
      <c r="AG340" s="1"/>
      <c r="AH340" s="1"/>
      <c r="AI340" s="1"/>
      <c r="AJ340" s="1"/>
      <c r="AK340"/>
      <c r="AL340"/>
    </row>
    <row r="341" spans="12:38" x14ac:dyDescent="0.2">
      <c r="L341" s="2"/>
      <c r="S341" s="2"/>
      <c r="T341" s="2"/>
      <c r="Z341" s="2"/>
      <c r="AG341" s="1"/>
      <c r="AH341" s="1"/>
      <c r="AI341" s="1"/>
      <c r="AJ341" s="1"/>
      <c r="AK341"/>
      <c r="AL341"/>
    </row>
    <row r="342" spans="12:38" x14ac:dyDescent="0.2">
      <c r="L342" s="2"/>
      <c r="S342" s="2"/>
      <c r="T342" s="2"/>
      <c r="Z342" s="2"/>
      <c r="AG342" s="1"/>
      <c r="AH342" s="1"/>
      <c r="AI342" s="1"/>
      <c r="AJ342" s="1"/>
      <c r="AK342"/>
      <c r="AL342"/>
    </row>
    <row r="343" spans="12:38" x14ac:dyDescent="0.2">
      <c r="L343" s="2"/>
      <c r="S343" s="2"/>
      <c r="T343" s="2"/>
      <c r="Z343" s="2"/>
      <c r="AG343" s="1"/>
      <c r="AH343" s="1"/>
      <c r="AI343" s="1"/>
      <c r="AJ343" s="1"/>
      <c r="AK343"/>
      <c r="AL343"/>
    </row>
    <row r="344" spans="12:38" x14ac:dyDescent="0.2">
      <c r="L344" s="2"/>
      <c r="S344" s="2"/>
      <c r="T344" s="2"/>
      <c r="Z344" s="2"/>
      <c r="AG344" s="1"/>
      <c r="AH344" s="1"/>
      <c r="AI344" s="1"/>
      <c r="AJ344" s="1"/>
      <c r="AK344"/>
      <c r="AL344"/>
    </row>
    <row r="345" spans="12:38" x14ac:dyDescent="0.2">
      <c r="L345" s="2"/>
      <c r="S345" s="2"/>
      <c r="T345" s="2"/>
      <c r="Z345" s="2"/>
      <c r="AG345" s="1"/>
      <c r="AH345" s="1"/>
      <c r="AI345" s="1"/>
      <c r="AJ345" s="1"/>
      <c r="AK345"/>
      <c r="AL345"/>
    </row>
    <row r="346" spans="12:38" x14ac:dyDescent="0.2">
      <c r="L346" s="2"/>
      <c r="S346" s="2"/>
      <c r="T346" s="2"/>
      <c r="Z346" s="2"/>
      <c r="AG346" s="1"/>
      <c r="AH346" s="1"/>
      <c r="AI346" s="1"/>
      <c r="AJ346" s="1"/>
      <c r="AK346"/>
      <c r="AL346"/>
    </row>
    <row r="347" spans="12:38" x14ac:dyDescent="0.2">
      <c r="L347" s="2"/>
      <c r="S347" s="2"/>
      <c r="T347" s="2"/>
      <c r="Z347" s="2"/>
      <c r="AG347" s="1"/>
      <c r="AH347" s="1"/>
      <c r="AI347" s="1"/>
      <c r="AJ347" s="1"/>
      <c r="AK347"/>
      <c r="AL347"/>
    </row>
    <row r="348" spans="12:38" x14ac:dyDescent="0.2">
      <c r="L348" s="2"/>
      <c r="S348" s="2"/>
      <c r="T348" s="2"/>
      <c r="Z348" s="2"/>
      <c r="AG348" s="1"/>
      <c r="AH348" s="1"/>
      <c r="AI348" s="1"/>
      <c r="AJ348" s="1"/>
      <c r="AK348"/>
      <c r="AL348"/>
    </row>
    <row r="349" spans="12:38" x14ac:dyDescent="0.2">
      <c r="L349" s="2"/>
      <c r="S349" s="2"/>
      <c r="T349" s="2"/>
      <c r="Z349" s="2"/>
      <c r="AG349" s="1"/>
      <c r="AH349" s="1"/>
      <c r="AI349" s="1"/>
      <c r="AJ349" s="1"/>
      <c r="AK349"/>
      <c r="AL349"/>
    </row>
    <row r="350" spans="12:38" x14ac:dyDescent="0.2">
      <c r="L350" s="2"/>
      <c r="S350" s="2"/>
      <c r="T350" s="2"/>
      <c r="Z350" s="2"/>
      <c r="AG350" s="1"/>
      <c r="AH350" s="1"/>
      <c r="AI350" s="1"/>
      <c r="AJ350" s="1"/>
      <c r="AK350"/>
      <c r="AL350"/>
    </row>
    <row r="351" spans="12:38" x14ac:dyDescent="0.2">
      <c r="L351" s="2"/>
      <c r="S351" s="2"/>
      <c r="T351" s="2"/>
      <c r="Z351" s="2"/>
      <c r="AG351" s="1"/>
      <c r="AH351" s="1"/>
      <c r="AI351" s="1"/>
      <c r="AJ351" s="1"/>
      <c r="AK351"/>
      <c r="AL351"/>
    </row>
    <row r="352" spans="12:38" x14ac:dyDescent="0.2">
      <c r="L352" s="2"/>
      <c r="S352" s="2"/>
      <c r="T352" s="2"/>
      <c r="Z352" s="2"/>
      <c r="AG352" s="1"/>
      <c r="AH352" s="1"/>
      <c r="AI352" s="1"/>
      <c r="AJ352" s="1"/>
      <c r="AK352"/>
      <c r="AL352"/>
    </row>
    <row r="353" spans="12:38" x14ac:dyDescent="0.2">
      <c r="L353" s="2"/>
      <c r="S353" s="2"/>
      <c r="T353" s="2"/>
      <c r="Z353" s="2"/>
      <c r="AG353" s="1"/>
      <c r="AH353" s="1"/>
      <c r="AI353" s="1"/>
      <c r="AJ353" s="1"/>
      <c r="AK353"/>
      <c r="AL353"/>
    </row>
    <row r="354" spans="12:38" x14ac:dyDescent="0.2">
      <c r="L354" s="2"/>
      <c r="S354" s="2"/>
      <c r="T354" s="2"/>
      <c r="Z354" s="2"/>
      <c r="AG354" s="1"/>
      <c r="AH354" s="1"/>
      <c r="AI354" s="1"/>
      <c r="AJ354" s="1"/>
      <c r="AK354"/>
      <c r="AL354"/>
    </row>
    <row r="355" spans="12:38" x14ac:dyDescent="0.2">
      <c r="L355" s="2"/>
      <c r="S355" s="2"/>
      <c r="T355" s="2"/>
      <c r="Z355" s="2"/>
      <c r="AG355" s="1"/>
      <c r="AH355" s="1"/>
      <c r="AI355" s="1"/>
      <c r="AJ355" s="1"/>
      <c r="AK355"/>
      <c r="AL355"/>
    </row>
    <row r="356" spans="12:38" x14ac:dyDescent="0.2">
      <c r="L356" s="2"/>
      <c r="S356" s="2"/>
      <c r="T356" s="2"/>
      <c r="Z356" s="2"/>
      <c r="AG356" s="1"/>
      <c r="AH356" s="1"/>
      <c r="AI356" s="1"/>
      <c r="AJ356" s="1"/>
      <c r="AK356"/>
      <c r="AL356"/>
    </row>
    <row r="357" spans="12:38" x14ac:dyDescent="0.2">
      <c r="L357" s="2"/>
      <c r="S357" s="2"/>
      <c r="T357" s="2"/>
      <c r="Z357" s="2"/>
      <c r="AG357" s="1"/>
      <c r="AH357" s="1"/>
      <c r="AI357" s="1"/>
      <c r="AJ357" s="1"/>
      <c r="AK357"/>
      <c r="AL357"/>
    </row>
    <row r="358" spans="12:38" x14ac:dyDescent="0.2">
      <c r="L358" s="2"/>
      <c r="S358" s="2"/>
      <c r="T358" s="2"/>
      <c r="Z358" s="2"/>
      <c r="AG358" s="1"/>
      <c r="AH358" s="1"/>
      <c r="AI358" s="1"/>
      <c r="AJ358" s="1"/>
      <c r="AK358"/>
      <c r="AL358"/>
    </row>
    <row r="359" spans="12:38" x14ac:dyDescent="0.2">
      <c r="L359" s="2"/>
      <c r="S359" s="2"/>
      <c r="T359" s="2"/>
      <c r="Z359" s="2"/>
      <c r="AG359" s="1"/>
      <c r="AH359" s="1"/>
      <c r="AI359" s="1"/>
      <c r="AJ359" s="1"/>
      <c r="AK359"/>
      <c r="AL359"/>
    </row>
    <row r="360" spans="12:38" x14ac:dyDescent="0.2">
      <c r="L360" s="2"/>
      <c r="S360" s="2"/>
      <c r="T360" s="2"/>
      <c r="Z360" s="2"/>
      <c r="AG360" s="1"/>
      <c r="AH360" s="1"/>
      <c r="AI360" s="1"/>
      <c r="AJ360" s="1"/>
      <c r="AK360"/>
      <c r="AL360"/>
    </row>
    <row r="361" spans="12:38" x14ac:dyDescent="0.2">
      <c r="L361" s="2"/>
      <c r="S361" s="2"/>
      <c r="T361" s="2"/>
      <c r="Z361" s="2"/>
      <c r="AG361" s="1"/>
      <c r="AH361" s="1"/>
      <c r="AI361" s="1"/>
      <c r="AJ361" s="1"/>
      <c r="AK361"/>
      <c r="AL361"/>
    </row>
    <row r="362" spans="12:38" x14ac:dyDescent="0.2">
      <c r="L362" s="2"/>
      <c r="S362" s="2"/>
      <c r="T362" s="2"/>
      <c r="Z362" s="2"/>
      <c r="AG362" s="1"/>
      <c r="AH362" s="1"/>
      <c r="AI362" s="1"/>
      <c r="AJ362" s="1"/>
      <c r="AK362"/>
      <c r="AL362"/>
    </row>
    <row r="363" spans="12:38" x14ac:dyDescent="0.2">
      <c r="L363" s="2"/>
      <c r="S363" s="2"/>
      <c r="T363" s="2"/>
      <c r="Z363" s="2"/>
      <c r="AG363" s="1"/>
      <c r="AH363" s="1"/>
      <c r="AI363" s="1"/>
      <c r="AJ363" s="1"/>
      <c r="AK363"/>
      <c r="AL363"/>
    </row>
    <row r="364" spans="12:38" x14ac:dyDescent="0.2">
      <c r="L364" s="2"/>
      <c r="S364" s="2"/>
      <c r="T364" s="2"/>
      <c r="Z364" s="2"/>
      <c r="AG364" s="1"/>
      <c r="AH364" s="1"/>
      <c r="AI364" s="1"/>
      <c r="AJ364" s="1"/>
      <c r="AK364"/>
      <c r="AL364"/>
    </row>
    <row r="365" spans="12:38" x14ac:dyDescent="0.2">
      <c r="L365" s="2"/>
      <c r="S365" s="2"/>
      <c r="T365" s="2"/>
      <c r="Z365" s="2"/>
      <c r="AG365" s="1"/>
      <c r="AH365" s="1"/>
      <c r="AI365" s="1"/>
      <c r="AJ365" s="1"/>
      <c r="AK365"/>
      <c r="AL365"/>
    </row>
    <row r="366" spans="12:38" x14ac:dyDescent="0.2">
      <c r="L366" s="2"/>
      <c r="S366" s="2"/>
      <c r="T366" s="2"/>
      <c r="Z366" s="2"/>
      <c r="AG366" s="1"/>
      <c r="AH366" s="1"/>
      <c r="AI366" s="1"/>
      <c r="AJ366" s="1"/>
      <c r="AK366"/>
      <c r="AL366"/>
    </row>
    <row r="367" spans="12:38" x14ac:dyDescent="0.2">
      <c r="L367" s="2"/>
      <c r="S367" s="2"/>
      <c r="T367" s="2"/>
      <c r="Z367" s="2"/>
      <c r="AG367" s="1"/>
      <c r="AH367" s="1"/>
      <c r="AI367" s="1"/>
      <c r="AJ367" s="1"/>
      <c r="AK367"/>
      <c r="AL367"/>
    </row>
    <row r="368" spans="12:38" x14ac:dyDescent="0.2">
      <c r="L368" s="2"/>
      <c r="S368" s="2"/>
      <c r="T368" s="2"/>
      <c r="Z368" s="2"/>
      <c r="AG368" s="1"/>
      <c r="AH368" s="1"/>
      <c r="AI368" s="1"/>
      <c r="AJ368" s="1"/>
      <c r="AK368"/>
      <c r="AL368"/>
    </row>
    <row r="369" spans="12:38" x14ac:dyDescent="0.2">
      <c r="L369" s="2"/>
      <c r="S369" s="2"/>
      <c r="T369" s="2"/>
      <c r="Z369" s="2"/>
      <c r="AG369" s="1"/>
      <c r="AH369" s="1"/>
      <c r="AI369" s="1"/>
      <c r="AJ369" s="1"/>
      <c r="AK369"/>
      <c r="AL369"/>
    </row>
    <row r="370" spans="12:38" x14ac:dyDescent="0.2">
      <c r="L370" s="2"/>
      <c r="S370" s="2"/>
      <c r="T370" s="2"/>
      <c r="Z370" s="2"/>
      <c r="AG370" s="1"/>
      <c r="AH370" s="1"/>
      <c r="AI370" s="1"/>
      <c r="AJ370" s="1"/>
      <c r="AK370"/>
      <c r="AL370"/>
    </row>
    <row r="371" spans="12:38" x14ac:dyDescent="0.2">
      <c r="L371" s="2"/>
      <c r="S371" s="2"/>
      <c r="T371" s="2"/>
      <c r="Z371" s="2"/>
      <c r="AG371" s="1"/>
      <c r="AH371" s="1"/>
      <c r="AI371" s="1"/>
      <c r="AJ371" s="1"/>
      <c r="AK371"/>
      <c r="AL371"/>
    </row>
    <row r="372" spans="12:38" x14ac:dyDescent="0.2">
      <c r="L372" s="2"/>
      <c r="S372" s="2"/>
      <c r="T372" s="2"/>
      <c r="Z372" s="2"/>
      <c r="AG372" s="1"/>
      <c r="AH372" s="1"/>
      <c r="AI372" s="1"/>
      <c r="AJ372" s="1"/>
      <c r="AK372"/>
      <c r="AL372"/>
    </row>
    <row r="373" spans="12:38" x14ac:dyDescent="0.2">
      <c r="L373" s="2"/>
      <c r="S373" s="2"/>
      <c r="T373" s="2"/>
      <c r="Z373" s="2"/>
      <c r="AG373" s="1"/>
      <c r="AH373" s="1"/>
      <c r="AI373" s="1"/>
      <c r="AJ373" s="1"/>
      <c r="AK373"/>
      <c r="AL373"/>
    </row>
    <row r="374" spans="12:38" x14ac:dyDescent="0.2">
      <c r="L374" s="2"/>
      <c r="S374" s="2"/>
      <c r="T374" s="2"/>
      <c r="Z374" s="2"/>
      <c r="AG374" s="1"/>
      <c r="AH374" s="1"/>
      <c r="AI374" s="1"/>
      <c r="AJ374" s="1"/>
      <c r="AK374"/>
      <c r="AL374"/>
    </row>
    <row r="375" spans="12:38" x14ac:dyDescent="0.2">
      <c r="L375" s="2"/>
      <c r="S375" s="2"/>
      <c r="T375" s="2"/>
      <c r="Z375" s="2"/>
      <c r="AG375" s="1"/>
      <c r="AH375" s="1"/>
      <c r="AI375" s="1"/>
      <c r="AJ375" s="1"/>
      <c r="AK375"/>
      <c r="AL375"/>
    </row>
    <row r="376" spans="12:38" x14ac:dyDescent="0.2">
      <c r="L376" s="2"/>
      <c r="S376" s="2"/>
      <c r="T376" s="2"/>
      <c r="Z376" s="2"/>
      <c r="AG376" s="1"/>
      <c r="AH376" s="1"/>
      <c r="AI376" s="1"/>
      <c r="AJ376" s="1"/>
      <c r="AK376"/>
      <c r="AL376"/>
    </row>
    <row r="377" spans="12:38" x14ac:dyDescent="0.2">
      <c r="L377" s="2"/>
      <c r="S377" s="2"/>
      <c r="T377" s="2"/>
      <c r="Z377" s="2"/>
      <c r="AG377" s="1"/>
      <c r="AH377" s="1"/>
      <c r="AI377" s="1"/>
      <c r="AJ377" s="1"/>
      <c r="AK377"/>
      <c r="AL377"/>
    </row>
    <row r="378" spans="12:38" x14ac:dyDescent="0.2">
      <c r="L378" s="2"/>
      <c r="S378" s="2"/>
      <c r="T378" s="2"/>
      <c r="Z378" s="2"/>
      <c r="AG378" s="1"/>
      <c r="AH378" s="1"/>
      <c r="AI378" s="1"/>
      <c r="AJ378" s="1"/>
      <c r="AK378"/>
      <c r="AL378"/>
    </row>
    <row r="379" spans="12:38" x14ac:dyDescent="0.2">
      <c r="L379" s="2"/>
      <c r="S379" s="2"/>
      <c r="T379" s="2"/>
      <c r="Z379" s="2"/>
      <c r="AG379" s="1"/>
      <c r="AH379" s="1"/>
      <c r="AI379" s="1"/>
      <c r="AJ379" s="1"/>
      <c r="AK379"/>
      <c r="AL379"/>
    </row>
    <row r="380" spans="12:38" x14ac:dyDescent="0.2">
      <c r="L380" s="2"/>
      <c r="S380" s="2"/>
      <c r="T380" s="2"/>
      <c r="Z380" s="2"/>
      <c r="AG380" s="1"/>
      <c r="AH380" s="1"/>
      <c r="AI380" s="1"/>
      <c r="AJ380" s="1"/>
      <c r="AK380"/>
      <c r="AL380"/>
    </row>
    <row r="381" spans="12:38" x14ac:dyDescent="0.2">
      <c r="L381" s="2"/>
      <c r="S381" s="2"/>
      <c r="T381" s="2"/>
      <c r="Z381" s="2"/>
      <c r="AG381" s="1"/>
      <c r="AH381" s="1"/>
      <c r="AI381" s="1"/>
      <c r="AJ381" s="1"/>
      <c r="AK381"/>
      <c r="AL381"/>
    </row>
    <row r="382" spans="12:38" x14ac:dyDescent="0.2">
      <c r="L382" s="2"/>
      <c r="S382" s="2"/>
      <c r="T382" s="2"/>
      <c r="Z382" s="2"/>
      <c r="AG382" s="1"/>
      <c r="AH382" s="1"/>
      <c r="AI382" s="1"/>
      <c r="AJ382" s="1"/>
      <c r="AK382"/>
      <c r="AL382"/>
    </row>
    <row r="383" spans="12:38" x14ac:dyDescent="0.2">
      <c r="L383" s="2"/>
      <c r="S383" s="2"/>
      <c r="T383" s="2"/>
      <c r="Z383" s="2"/>
      <c r="AG383" s="1"/>
      <c r="AH383" s="1"/>
      <c r="AI383" s="1"/>
      <c r="AJ383" s="1"/>
      <c r="AK383"/>
      <c r="AL383"/>
    </row>
    <row r="384" spans="12:38" x14ac:dyDescent="0.2">
      <c r="L384" s="2"/>
      <c r="S384" s="2"/>
      <c r="T384" s="2"/>
      <c r="Z384" s="2"/>
      <c r="AG384" s="1"/>
      <c r="AH384" s="1"/>
      <c r="AI384" s="1"/>
      <c r="AJ384" s="1"/>
      <c r="AK384"/>
      <c r="AL384"/>
    </row>
    <row r="385" spans="12:38" x14ac:dyDescent="0.2">
      <c r="L385" s="2"/>
      <c r="S385" s="2"/>
      <c r="T385" s="2"/>
      <c r="Z385" s="2"/>
      <c r="AG385" s="1"/>
      <c r="AH385" s="1"/>
      <c r="AI385" s="1"/>
      <c r="AJ385" s="1"/>
      <c r="AK385"/>
      <c r="AL385"/>
    </row>
    <row r="386" spans="12:38" x14ac:dyDescent="0.2">
      <c r="L386" s="2"/>
      <c r="S386" s="2"/>
      <c r="T386" s="2"/>
      <c r="Z386" s="2"/>
      <c r="AG386" s="1"/>
      <c r="AH386" s="1"/>
      <c r="AI386" s="1"/>
      <c r="AJ386" s="1"/>
      <c r="AK386"/>
      <c r="AL386"/>
    </row>
    <row r="387" spans="12:38" x14ac:dyDescent="0.2">
      <c r="L387" s="2"/>
      <c r="S387" s="2"/>
      <c r="T387" s="2"/>
      <c r="Z387" s="2"/>
      <c r="AG387" s="1"/>
      <c r="AH387" s="1"/>
      <c r="AI387" s="1"/>
      <c r="AJ387" s="1"/>
      <c r="AK387"/>
      <c r="AL387"/>
    </row>
    <row r="388" spans="12:38" x14ac:dyDescent="0.2">
      <c r="L388" s="2"/>
      <c r="S388" s="2"/>
      <c r="T388" s="2"/>
      <c r="Z388" s="2"/>
      <c r="AG388" s="1"/>
      <c r="AH388" s="1"/>
      <c r="AI388" s="1"/>
      <c r="AJ388" s="1"/>
      <c r="AK388"/>
      <c r="AL388"/>
    </row>
    <row r="389" spans="12:38" x14ac:dyDescent="0.2">
      <c r="L389" s="2"/>
      <c r="S389" s="2"/>
      <c r="T389" s="2"/>
      <c r="Z389" s="2"/>
      <c r="AG389" s="1"/>
      <c r="AH389" s="1"/>
      <c r="AI389" s="1"/>
      <c r="AJ389" s="1"/>
      <c r="AK389"/>
      <c r="AL389"/>
    </row>
    <row r="390" spans="12:38" x14ac:dyDescent="0.2">
      <c r="L390" s="2"/>
      <c r="S390" s="2"/>
      <c r="T390" s="2"/>
      <c r="Z390" s="2"/>
      <c r="AG390" s="1"/>
      <c r="AH390" s="1"/>
      <c r="AI390" s="1"/>
      <c r="AJ390" s="1"/>
      <c r="AK390"/>
      <c r="AL390"/>
    </row>
    <row r="391" spans="12:38" x14ac:dyDescent="0.2">
      <c r="L391" s="2"/>
      <c r="S391" s="2"/>
      <c r="T391" s="2"/>
      <c r="Z391" s="2"/>
      <c r="AG391" s="1"/>
      <c r="AH391" s="1"/>
      <c r="AI391" s="1"/>
      <c r="AJ391" s="1"/>
      <c r="AK391"/>
      <c r="AL391"/>
    </row>
    <row r="392" spans="12:38" x14ac:dyDescent="0.2">
      <c r="L392" s="2"/>
      <c r="S392" s="2"/>
      <c r="T392" s="2"/>
      <c r="Z392" s="2"/>
      <c r="AG392" s="1"/>
      <c r="AH392" s="1"/>
      <c r="AI392" s="1"/>
      <c r="AJ392" s="1"/>
      <c r="AK392"/>
      <c r="AL392"/>
    </row>
    <row r="393" spans="12:38" x14ac:dyDescent="0.2">
      <c r="L393" s="2"/>
      <c r="S393" s="2"/>
      <c r="T393" s="2"/>
      <c r="Z393" s="2"/>
      <c r="AG393" s="1"/>
      <c r="AH393" s="1"/>
      <c r="AI393" s="1"/>
      <c r="AJ393" s="1"/>
      <c r="AK393"/>
      <c r="AL393"/>
    </row>
    <row r="394" spans="12:38" x14ac:dyDescent="0.2">
      <c r="L394" s="2"/>
      <c r="S394" s="2"/>
      <c r="T394" s="2"/>
      <c r="Z394" s="2"/>
      <c r="AG394" s="1"/>
      <c r="AH394" s="1"/>
      <c r="AI394" s="1"/>
      <c r="AJ394" s="1"/>
      <c r="AK394"/>
      <c r="AL394"/>
    </row>
    <row r="395" spans="12:38" x14ac:dyDescent="0.2">
      <c r="L395" s="2"/>
      <c r="S395" s="2"/>
      <c r="T395" s="2"/>
      <c r="Z395" s="2"/>
      <c r="AG395" s="1"/>
      <c r="AH395" s="1"/>
      <c r="AI395" s="1"/>
      <c r="AJ395" s="1"/>
      <c r="AK395"/>
      <c r="AL395"/>
    </row>
    <row r="396" spans="12:38" x14ac:dyDescent="0.2">
      <c r="L396" s="2"/>
      <c r="S396" s="2"/>
      <c r="T396" s="2"/>
      <c r="Z396" s="2"/>
      <c r="AG396" s="1"/>
      <c r="AH396" s="1"/>
      <c r="AI396" s="1"/>
      <c r="AJ396" s="1"/>
      <c r="AK396"/>
      <c r="AL396"/>
    </row>
    <row r="397" spans="12:38" x14ac:dyDescent="0.2">
      <c r="L397" s="2"/>
      <c r="S397" s="2"/>
      <c r="T397" s="2"/>
      <c r="Z397" s="2"/>
      <c r="AG397" s="1"/>
      <c r="AH397" s="1"/>
      <c r="AI397" s="1"/>
      <c r="AJ397" s="1"/>
      <c r="AK397"/>
      <c r="AL397"/>
    </row>
    <row r="398" spans="12:38" x14ac:dyDescent="0.2">
      <c r="L398" s="2"/>
      <c r="S398" s="2"/>
      <c r="T398" s="2"/>
      <c r="Z398" s="2"/>
      <c r="AG398" s="1"/>
      <c r="AH398" s="1"/>
      <c r="AI398" s="1"/>
      <c r="AJ398" s="1"/>
      <c r="AK398"/>
      <c r="AL398"/>
    </row>
    <row r="399" spans="12:38" x14ac:dyDescent="0.2">
      <c r="L399" s="2"/>
      <c r="S399" s="2"/>
      <c r="T399" s="2"/>
      <c r="Z399" s="2"/>
      <c r="AG399" s="1"/>
      <c r="AH399" s="1"/>
      <c r="AI399" s="1"/>
      <c r="AJ399" s="1"/>
      <c r="AK399"/>
      <c r="AL399"/>
    </row>
    <row r="400" spans="12:38" x14ac:dyDescent="0.2">
      <c r="L400" s="2"/>
      <c r="S400" s="2"/>
      <c r="T400" s="2"/>
      <c r="Z400" s="2"/>
      <c r="AG400" s="1"/>
      <c r="AH400" s="1"/>
      <c r="AI400" s="1"/>
      <c r="AJ400" s="1"/>
      <c r="AK400"/>
      <c r="AL400"/>
    </row>
    <row r="401" spans="12:38" x14ac:dyDescent="0.2">
      <c r="L401" s="2"/>
      <c r="S401" s="2"/>
      <c r="T401" s="2"/>
      <c r="Z401" s="2"/>
      <c r="AG401" s="1"/>
      <c r="AH401" s="1"/>
      <c r="AI401" s="1"/>
      <c r="AJ401" s="1"/>
      <c r="AK401"/>
      <c r="AL401"/>
    </row>
    <row r="402" spans="12:38" x14ac:dyDescent="0.2">
      <c r="L402" s="2"/>
      <c r="S402" s="2"/>
      <c r="T402" s="2"/>
      <c r="Z402" s="2"/>
      <c r="AG402" s="1"/>
      <c r="AH402" s="1"/>
      <c r="AI402" s="1"/>
      <c r="AJ402" s="1"/>
      <c r="AK402"/>
      <c r="AL402"/>
    </row>
    <row r="403" spans="12:38" x14ac:dyDescent="0.2">
      <c r="L403" s="2"/>
      <c r="S403" s="2"/>
      <c r="T403" s="2"/>
      <c r="Z403" s="2"/>
      <c r="AG403" s="1"/>
      <c r="AH403" s="1"/>
      <c r="AI403" s="1"/>
      <c r="AJ403" s="1"/>
      <c r="AK403"/>
      <c r="AL403"/>
    </row>
    <row r="404" spans="12:38" x14ac:dyDescent="0.2">
      <c r="L404" s="2"/>
      <c r="S404" s="2"/>
      <c r="T404" s="2"/>
      <c r="Z404" s="2"/>
      <c r="AG404" s="1"/>
      <c r="AH404" s="1"/>
      <c r="AI404" s="1"/>
      <c r="AJ404" s="1"/>
      <c r="AK404"/>
      <c r="AL404"/>
    </row>
    <row r="405" spans="12:38" x14ac:dyDescent="0.2">
      <c r="L405" s="2"/>
      <c r="S405" s="2"/>
      <c r="T405" s="2"/>
      <c r="Z405" s="2"/>
      <c r="AG405" s="1"/>
      <c r="AH405" s="1"/>
      <c r="AI405" s="1"/>
      <c r="AJ405" s="1"/>
      <c r="AK405"/>
      <c r="AL405"/>
    </row>
    <row r="406" spans="12:38" x14ac:dyDescent="0.2">
      <c r="L406" s="2"/>
      <c r="S406" s="2"/>
      <c r="T406" s="2"/>
      <c r="Z406" s="2"/>
      <c r="AG406" s="1"/>
      <c r="AH406" s="1"/>
      <c r="AI406" s="1"/>
      <c r="AJ406" s="1"/>
      <c r="AK406"/>
      <c r="AL406"/>
    </row>
    <row r="407" spans="12:38" x14ac:dyDescent="0.2">
      <c r="L407" s="2"/>
      <c r="S407" s="2"/>
      <c r="T407" s="2"/>
      <c r="Z407" s="2"/>
      <c r="AG407" s="1"/>
      <c r="AH407" s="1"/>
      <c r="AI407" s="1"/>
      <c r="AJ407" s="1"/>
      <c r="AK407"/>
      <c r="AL407"/>
    </row>
    <row r="408" spans="12:38" x14ac:dyDescent="0.2">
      <c r="L408" s="2"/>
      <c r="S408" s="2"/>
      <c r="T408" s="2"/>
      <c r="Z408" s="2"/>
      <c r="AG408" s="1"/>
      <c r="AH408" s="1"/>
      <c r="AI408" s="1"/>
      <c r="AJ408" s="1"/>
      <c r="AK408"/>
      <c r="AL408"/>
    </row>
    <row r="409" spans="12:38" x14ac:dyDescent="0.2">
      <c r="L409" s="2"/>
      <c r="S409" s="2"/>
      <c r="T409" s="2"/>
      <c r="Z409" s="2"/>
      <c r="AG409" s="1"/>
      <c r="AH409" s="1"/>
      <c r="AI409" s="1"/>
      <c r="AJ409" s="1"/>
      <c r="AK409"/>
      <c r="AL409"/>
    </row>
    <row r="410" spans="12:38" x14ac:dyDescent="0.2">
      <c r="L410" s="2"/>
      <c r="S410" s="2"/>
      <c r="T410" s="2"/>
      <c r="Z410" s="2"/>
      <c r="AG410" s="1"/>
      <c r="AH410" s="1"/>
      <c r="AI410" s="1"/>
      <c r="AJ410" s="1"/>
      <c r="AK410"/>
      <c r="AL410"/>
    </row>
    <row r="411" spans="12:38" x14ac:dyDescent="0.2">
      <c r="L411" s="2"/>
      <c r="S411" s="2"/>
      <c r="T411" s="2"/>
      <c r="Z411" s="2"/>
      <c r="AG411" s="1"/>
      <c r="AH411" s="1"/>
      <c r="AI411" s="1"/>
      <c r="AJ411" s="1"/>
      <c r="AK411"/>
      <c r="AL411"/>
    </row>
    <row r="412" spans="12:38" x14ac:dyDescent="0.2">
      <c r="L412" s="2"/>
      <c r="S412" s="2"/>
      <c r="T412" s="2"/>
      <c r="Z412" s="2"/>
      <c r="AG412" s="1"/>
      <c r="AH412" s="1"/>
      <c r="AI412" s="1"/>
      <c r="AJ412" s="1"/>
      <c r="AK412"/>
      <c r="AL412"/>
    </row>
    <row r="413" spans="12:38" x14ac:dyDescent="0.2">
      <c r="L413" s="2"/>
      <c r="S413" s="2"/>
      <c r="T413" s="2"/>
      <c r="Z413" s="2"/>
      <c r="AG413" s="1"/>
      <c r="AH413" s="1"/>
      <c r="AI413" s="1"/>
      <c r="AJ413" s="1"/>
      <c r="AK413"/>
      <c r="AL413"/>
    </row>
    <row r="414" spans="12:38" x14ac:dyDescent="0.2">
      <c r="L414" s="2"/>
      <c r="S414" s="2"/>
      <c r="T414" s="2"/>
      <c r="Z414" s="2"/>
      <c r="AG414" s="1"/>
      <c r="AH414" s="1"/>
      <c r="AI414" s="1"/>
      <c r="AJ414" s="1"/>
      <c r="AK414"/>
      <c r="AL414"/>
    </row>
    <row r="415" spans="12:38" x14ac:dyDescent="0.2">
      <c r="L415" s="2"/>
      <c r="S415" s="2"/>
      <c r="T415" s="2"/>
      <c r="Z415" s="2"/>
      <c r="AG415" s="1"/>
      <c r="AH415" s="1"/>
      <c r="AI415" s="1"/>
      <c r="AJ415" s="1"/>
      <c r="AK415"/>
      <c r="AL415"/>
    </row>
    <row r="416" spans="12:38" x14ac:dyDescent="0.2">
      <c r="L416" s="2"/>
      <c r="S416" s="2"/>
      <c r="T416" s="2"/>
      <c r="Z416" s="2"/>
      <c r="AG416" s="1"/>
      <c r="AH416" s="1"/>
      <c r="AI416" s="1"/>
      <c r="AJ416" s="1"/>
      <c r="AK416"/>
      <c r="AL416"/>
    </row>
    <row r="417" spans="12:38" x14ac:dyDescent="0.2">
      <c r="L417" s="2"/>
      <c r="S417" s="2"/>
      <c r="T417" s="2"/>
      <c r="Z417" s="2"/>
      <c r="AG417" s="1"/>
      <c r="AH417" s="1"/>
      <c r="AI417" s="1"/>
      <c r="AJ417" s="1"/>
      <c r="AK417"/>
      <c r="AL417"/>
    </row>
    <row r="418" spans="12:38" x14ac:dyDescent="0.2">
      <c r="L418" s="2"/>
      <c r="S418" s="2"/>
      <c r="T418" s="2"/>
      <c r="Z418" s="2"/>
      <c r="AG418" s="1"/>
      <c r="AH418" s="1"/>
      <c r="AI418" s="1"/>
      <c r="AJ418" s="1"/>
      <c r="AK418"/>
      <c r="AL418"/>
    </row>
    <row r="419" spans="12:38" x14ac:dyDescent="0.2">
      <c r="L419" s="2"/>
      <c r="S419" s="2"/>
      <c r="T419" s="2"/>
      <c r="Z419" s="2"/>
      <c r="AG419" s="1"/>
      <c r="AH419" s="1"/>
      <c r="AI419" s="1"/>
      <c r="AJ419" s="1"/>
      <c r="AK419"/>
      <c r="AL419"/>
    </row>
    <row r="420" spans="12:38" x14ac:dyDescent="0.2">
      <c r="L420" s="2"/>
      <c r="S420" s="2"/>
      <c r="T420" s="2"/>
      <c r="Z420" s="2"/>
      <c r="AG420" s="1"/>
      <c r="AH420" s="1"/>
      <c r="AI420" s="1"/>
      <c r="AJ420" s="1"/>
      <c r="AK420"/>
      <c r="AL420"/>
    </row>
    <row r="421" spans="12:38" x14ac:dyDescent="0.2">
      <c r="L421" s="2"/>
      <c r="S421" s="2"/>
      <c r="T421" s="2"/>
      <c r="Z421" s="2"/>
      <c r="AG421" s="1"/>
      <c r="AH421" s="1"/>
      <c r="AI421" s="1"/>
      <c r="AJ421" s="1"/>
      <c r="AK421"/>
      <c r="AL421"/>
    </row>
    <row r="422" spans="12:38" x14ac:dyDescent="0.2">
      <c r="L422" s="2"/>
      <c r="S422" s="2"/>
      <c r="T422" s="2"/>
      <c r="Z422" s="2"/>
      <c r="AG422" s="1"/>
      <c r="AH422" s="1"/>
      <c r="AI422" s="1"/>
      <c r="AJ422" s="1"/>
      <c r="AK422"/>
      <c r="AL422"/>
    </row>
    <row r="423" spans="12:38" x14ac:dyDescent="0.2">
      <c r="L423" s="2"/>
      <c r="S423" s="2"/>
      <c r="T423" s="2"/>
      <c r="Z423" s="2"/>
      <c r="AG423" s="1"/>
      <c r="AH423" s="1"/>
      <c r="AI423" s="1"/>
      <c r="AJ423" s="1"/>
      <c r="AK423"/>
      <c r="AL423"/>
    </row>
    <row r="424" spans="12:38" x14ac:dyDescent="0.2">
      <c r="L424" s="2"/>
      <c r="S424" s="2"/>
      <c r="T424" s="2"/>
      <c r="Z424" s="2"/>
      <c r="AG424" s="1"/>
      <c r="AH424" s="1"/>
      <c r="AI424" s="1"/>
      <c r="AJ424" s="1"/>
      <c r="AK424"/>
      <c r="AL424"/>
    </row>
    <row r="425" spans="12:38" x14ac:dyDescent="0.2">
      <c r="L425" s="2"/>
      <c r="S425" s="2"/>
      <c r="T425" s="2"/>
      <c r="Z425" s="2"/>
      <c r="AG425" s="1"/>
      <c r="AH425" s="1"/>
      <c r="AI425" s="1"/>
      <c r="AJ425" s="1"/>
      <c r="AK425"/>
      <c r="AL425"/>
    </row>
    <row r="426" spans="12:38" x14ac:dyDescent="0.2">
      <c r="L426" s="2"/>
      <c r="S426" s="2"/>
      <c r="T426" s="2"/>
      <c r="Z426" s="2"/>
      <c r="AG426" s="1"/>
      <c r="AH426" s="1"/>
      <c r="AI426" s="1"/>
      <c r="AJ426" s="1"/>
      <c r="AK426"/>
      <c r="AL426"/>
    </row>
    <row r="427" spans="12:38" x14ac:dyDescent="0.2">
      <c r="L427" s="2"/>
      <c r="S427" s="2"/>
      <c r="T427" s="2"/>
      <c r="Z427" s="2"/>
      <c r="AG427" s="1"/>
      <c r="AH427" s="1"/>
      <c r="AI427" s="1"/>
      <c r="AJ427" s="1"/>
      <c r="AK427"/>
      <c r="AL427"/>
    </row>
    <row r="428" spans="12:38" x14ac:dyDescent="0.2">
      <c r="L428" s="2"/>
      <c r="S428" s="2"/>
      <c r="T428" s="2"/>
      <c r="Z428" s="2"/>
      <c r="AG428" s="1"/>
      <c r="AH428" s="1"/>
      <c r="AI428" s="1"/>
      <c r="AJ428" s="1"/>
      <c r="AK428"/>
      <c r="AL428"/>
    </row>
    <row r="429" spans="12:38" x14ac:dyDescent="0.2">
      <c r="L429" s="2"/>
      <c r="S429" s="2"/>
      <c r="T429" s="2"/>
      <c r="Z429" s="2"/>
      <c r="AG429" s="1"/>
      <c r="AH429" s="1"/>
      <c r="AI429" s="1"/>
      <c r="AJ429" s="1"/>
      <c r="AK429"/>
      <c r="AL429"/>
    </row>
    <row r="430" spans="12:38" x14ac:dyDescent="0.2">
      <c r="L430" s="2"/>
      <c r="S430" s="2"/>
      <c r="T430" s="2"/>
      <c r="Z430" s="2"/>
      <c r="AG430" s="1"/>
      <c r="AH430" s="1"/>
      <c r="AI430" s="1"/>
      <c r="AJ430" s="1"/>
      <c r="AK430"/>
      <c r="AL430"/>
    </row>
    <row r="431" spans="12:38" x14ac:dyDescent="0.2">
      <c r="L431" s="2"/>
      <c r="S431" s="2"/>
      <c r="T431" s="2"/>
      <c r="Z431" s="2"/>
      <c r="AG431" s="1"/>
      <c r="AH431" s="1"/>
      <c r="AI431" s="1"/>
      <c r="AJ431" s="1"/>
      <c r="AK431"/>
      <c r="AL431"/>
    </row>
    <row r="432" spans="12:38" x14ac:dyDescent="0.2">
      <c r="L432" s="2"/>
      <c r="S432" s="2"/>
      <c r="T432" s="2"/>
      <c r="Z432" s="2"/>
      <c r="AG432" s="1"/>
      <c r="AH432" s="1"/>
      <c r="AI432" s="1"/>
      <c r="AJ432" s="1"/>
      <c r="AK432"/>
      <c r="AL432"/>
    </row>
    <row r="433" spans="12:38" x14ac:dyDescent="0.2">
      <c r="L433" s="2"/>
      <c r="S433" s="2"/>
      <c r="T433" s="2"/>
      <c r="Z433" s="2"/>
      <c r="AG433" s="1"/>
      <c r="AH433" s="1"/>
      <c r="AI433" s="1"/>
      <c r="AJ433" s="1"/>
      <c r="AK433"/>
      <c r="AL433"/>
    </row>
    <row r="434" spans="12:38" x14ac:dyDescent="0.2">
      <c r="L434" s="2"/>
      <c r="S434" s="2"/>
      <c r="T434" s="2"/>
      <c r="Z434" s="2"/>
      <c r="AG434" s="1"/>
      <c r="AH434" s="1"/>
      <c r="AI434" s="1"/>
      <c r="AJ434" s="1"/>
      <c r="AK434"/>
      <c r="AL434"/>
    </row>
    <row r="435" spans="12:38" x14ac:dyDescent="0.2">
      <c r="L435" s="2"/>
      <c r="S435" s="2"/>
      <c r="T435" s="2"/>
      <c r="Z435" s="2"/>
      <c r="AG435" s="1"/>
      <c r="AH435" s="1"/>
      <c r="AI435" s="1"/>
      <c r="AJ435" s="1"/>
      <c r="AK435"/>
      <c r="AL435"/>
    </row>
    <row r="436" spans="12:38" x14ac:dyDescent="0.2">
      <c r="L436" s="2"/>
      <c r="S436" s="2"/>
      <c r="T436" s="2"/>
      <c r="Z436" s="2"/>
      <c r="AG436" s="1"/>
      <c r="AH436" s="1"/>
      <c r="AI436" s="1"/>
      <c r="AJ436" s="1"/>
      <c r="AK436"/>
      <c r="AL436"/>
    </row>
    <row r="437" spans="12:38" x14ac:dyDescent="0.2">
      <c r="L437" s="2"/>
      <c r="S437" s="2"/>
      <c r="T437" s="2"/>
      <c r="Z437" s="2"/>
      <c r="AG437" s="1"/>
      <c r="AH437" s="1"/>
      <c r="AI437" s="1"/>
      <c r="AJ437" s="1"/>
      <c r="AK437"/>
      <c r="AL437"/>
    </row>
    <row r="438" spans="12:38" x14ac:dyDescent="0.2">
      <c r="L438" s="2"/>
      <c r="S438" s="2"/>
      <c r="T438" s="2"/>
      <c r="Z438" s="2"/>
      <c r="AG438" s="1"/>
      <c r="AH438" s="1"/>
      <c r="AI438" s="1"/>
      <c r="AJ438" s="1"/>
      <c r="AK438"/>
      <c r="AL438"/>
    </row>
    <row r="439" spans="12:38" x14ac:dyDescent="0.2">
      <c r="L439" s="2"/>
      <c r="S439" s="2"/>
      <c r="T439" s="2"/>
      <c r="Z439" s="2"/>
      <c r="AG439" s="1"/>
      <c r="AH439" s="1"/>
      <c r="AI439" s="1"/>
      <c r="AJ439" s="1"/>
      <c r="AK439"/>
      <c r="AL439"/>
    </row>
    <row r="440" spans="12:38" x14ac:dyDescent="0.2">
      <c r="L440" s="2"/>
      <c r="S440" s="2"/>
      <c r="T440" s="2"/>
      <c r="Z440" s="2"/>
      <c r="AG440" s="1"/>
      <c r="AH440" s="1"/>
      <c r="AI440" s="1"/>
      <c r="AJ440" s="1"/>
      <c r="AK440"/>
      <c r="AL440"/>
    </row>
    <row r="441" spans="12:38" x14ac:dyDescent="0.2">
      <c r="L441" s="2"/>
      <c r="S441" s="2"/>
      <c r="T441" s="2"/>
      <c r="Z441" s="2"/>
      <c r="AG441" s="1"/>
      <c r="AH441" s="1"/>
      <c r="AI441" s="1"/>
      <c r="AJ441" s="1"/>
      <c r="AK441"/>
      <c r="AL441"/>
    </row>
    <row r="442" spans="12:38" x14ac:dyDescent="0.2">
      <c r="L442" s="2"/>
      <c r="S442" s="2"/>
      <c r="T442" s="2"/>
      <c r="Z442" s="2"/>
      <c r="AG442" s="1"/>
      <c r="AH442" s="1"/>
      <c r="AI442" s="1"/>
      <c r="AJ442" s="1"/>
      <c r="AK442"/>
      <c r="AL442"/>
    </row>
    <row r="443" spans="12:38" x14ac:dyDescent="0.2">
      <c r="L443" s="2"/>
      <c r="S443" s="2"/>
      <c r="T443" s="2"/>
      <c r="Z443" s="2"/>
      <c r="AG443" s="1"/>
      <c r="AH443" s="1"/>
      <c r="AI443" s="1"/>
      <c r="AJ443" s="1"/>
      <c r="AK443"/>
      <c r="AL443"/>
    </row>
    <row r="444" spans="12:38" x14ac:dyDescent="0.2">
      <c r="L444" s="2"/>
      <c r="S444" s="2"/>
      <c r="T444" s="2"/>
      <c r="Z444" s="2"/>
      <c r="AG444" s="1"/>
      <c r="AH444" s="1"/>
      <c r="AI444" s="1"/>
      <c r="AJ444" s="1"/>
      <c r="AK444"/>
      <c r="AL444"/>
    </row>
    <row r="445" spans="12:38" x14ac:dyDescent="0.2">
      <c r="L445" s="2"/>
      <c r="S445" s="2"/>
      <c r="T445" s="2"/>
      <c r="Z445" s="2"/>
      <c r="AG445" s="1"/>
      <c r="AH445" s="1"/>
      <c r="AI445" s="1"/>
      <c r="AJ445" s="1"/>
      <c r="AK445"/>
      <c r="AL445"/>
    </row>
    <row r="446" spans="12:38" x14ac:dyDescent="0.2">
      <c r="L446" s="2"/>
      <c r="S446" s="2"/>
      <c r="T446" s="2"/>
      <c r="Z446" s="2"/>
      <c r="AG446" s="1"/>
      <c r="AH446" s="1"/>
      <c r="AI446" s="1"/>
      <c r="AJ446" s="1"/>
      <c r="AK446"/>
      <c r="AL446"/>
    </row>
    <row r="447" spans="12:38" x14ac:dyDescent="0.2">
      <c r="L447" s="2"/>
      <c r="S447" s="2"/>
      <c r="T447" s="2"/>
      <c r="Z447" s="2"/>
      <c r="AG447" s="1"/>
      <c r="AH447" s="1"/>
      <c r="AI447" s="1"/>
      <c r="AJ447" s="1"/>
      <c r="AK447"/>
      <c r="AL447"/>
    </row>
    <row r="448" spans="12:38" x14ac:dyDescent="0.2">
      <c r="L448" s="2"/>
      <c r="S448" s="2"/>
      <c r="T448" s="2"/>
      <c r="Z448" s="2"/>
      <c r="AG448" s="1"/>
      <c r="AH448" s="1"/>
      <c r="AI448" s="1"/>
      <c r="AJ448" s="1"/>
      <c r="AK448"/>
      <c r="AL448"/>
    </row>
    <row r="449" spans="12:38" x14ac:dyDescent="0.2">
      <c r="L449" s="2"/>
      <c r="S449" s="2"/>
      <c r="T449" s="2"/>
      <c r="Z449" s="2"/>
      <c r="AG449" s="1"/>
      <c r="AH449" s="1"/>
      <c r="AI449" s="1"/>
      <c r="AJ449" s="1"/>
      <c r="AK449"/>
      <c r="AL449"/>
    </row>
    <row r="450" spans="12:38" x14ac:dyDescent="0.2">
      <c r="L450" s="2"/>
      <c r="S450" s="2"/>
      <c r="T450" s="2"/>
      <c r="Z450" s="2"/>
      <c r="AG450" s="1"/>
      <c r="AH450" s="1"/>
      <c r="AI450" s="1"/>
      <c r="AJ450" s="1"/>
      <c r="AK450"/>
      <c r="AL450"/>
    </row>
    <row r="451" spans="12:38" x14ac:dyDescent="0.2">
      <c r="L451" s="2"/>
      <c r="S451" s="2"/>
      <c r="T451" s="2"/>
      <c r="Z451" s="2"/>
      <c r="AG451" s="1"/>
      <c r="AH451" s="1"/>
      <c r="AI451" s="1"/>
      <c r="AJ451" s="1"/>
      <c r="AK451"/>
      <c r="AL451"/>
    </row>
    <row r="452" spans="12:38" x14ac:dyDescent="0.2">
      <c r="L452" s="2"/>
      <c r="S452" s="2"/>
      <c r="T452" s="2"/>
      <c r="Z452" s="2"/>
      <c r="AG452" s="1"/>
      <c r="AH452" s="1"/>
      <c r="AI452" s="1"/>
      <c r="AJ452" s="1"/>
      <c r="AK452"/>
      <c r="AL452"/>
    </row>
    <row r="453" spans="12:38" x14ac:dyDescent="0.2">
      <c r="L453" s="2"/>
      <c r="S453" s="2"/>
      <c r="T453" s="2"/>
      <c r="Z453" s="2"/>
      <c r="AG453" s="1"/>
      <c r="AH453" s="1"/>
      <c r="AI453" s="1"/>
      <c r="AJ453" s="1"/>
      <c r="AK453"/>
      <c r="AL453"/>
    </row>
    <row r="454" spans="12:38" x14ac:dyDescent="0.2">
      <c r="L454" s="2"/>
      <c r="S454" s="2"/>
      <c r="T454" s="2"/>
      <c r="Z454" s="2"/>
      <c r="AG454" s="1"/>
      <c r="AH454" s="1"/>
      <c r="AI454" s="1"/>
      <c r="AJ454" s="1"/>
      <c r="AK454"/>
      <c r="AL454"/>
    </row>
    <row r="455" spans="12:38" x14ac:dyDescent="0.2">
      <c r="L455" s="2"/>
      <c r="S455" s="2"/>
      <c r="T455" s="2"/>
      <c r="Z455" s="2"/>
      <c r="AG455" s="1"/>
      <c r="AH455" s="1"/>
      <c r="AI455" s="1"/>
      <c r="AJ455" s="1"/>
      <c r="AK455"/>
      <c r="AL455"/>
    </row>
    <row r="456" spans="12:38" x14ac:dyDescent="0.2">
      <c r="L456" s="2"/>
      <c r="S456" s="2"/>
      <c r="T456" s="2"/>
      <c r="Z456" s="2"/>
      <c r="AG456" s="1"/>
      <c r="AH456" s="1"/>
      <c r="AI456" s="1"/>
      <c r="AJ456" s="1"/>
      <c r="AK456"/>
      <c r="AL456"/>
    </row>
    <row r="457" spans="12:38" x14ac:dyDescent="0.2">
      <c r="L457" s="2"/>
      <c r="S457" s="2"/>
      <c r="T457" s="2"/>
      <c r="Z457" s="2"/>
      <c r="AG457" s="1"/>
      <c r="AH457" s="1"/>
      <c r="AI457" s="1"/>
      <c r="AJ457" s="1"/>
      <c r="AK457"/>
      <c r="AL457"/>
    </row>
    <row r="458" spans="12:38" x14ac:dyDescent="0.2">
      <c r="L458" s="2"/>
      <c r="S458" s="2"/>
      <c r="T458" s="2"/>
      <c r="Z458" s="2"/>
      <c r="AG458" s="1"/>
      <c r="AH458" s="1"/>
      <c r="AI458" s="1"/>
      <c r="AJ458" s="1"/>
      <c r="AK458"/>
      <c r="AL458"/>
    </row>
    <row r="459" spans="12:38" x14ac:dyDescent="0.2">
      <c r="L459" s="2"/>
      <c r="S459" s="2"/>
      <c r="T459" s="2"/>
      <c r="Z459" s="2"/>
      <c r="AG459" s="1"/>
      <c r="AH459" s="1"/>
      <c r="AI459" s="1"/>
      <c r="AJ459" s="1"/>
      <c r="AK459"/>
      <c r="AL459"/>
    </row>
    <row r="460" spans="12:38" x14ac:dyDescent="0.2">
      <c r="L460" s="2"/>
      <c r="S460" s="2"/>
      <c r="T460" s="2"/>
      <c r="Z460" s="2"/>
      <c r="AG460" s="1"/>
      <c r="AH460" s="1"/>
      <c r="AI460" s="1"/>
      <c r="AJ460" s="1"/>
      <c r="AK460"/>
      <c r="AL460"/>
    </row>
    <row r="461" spans="12:38" x14ac:dyDescent="0.2">
      <c r="L461" s="2"/>
      <c r="S461" s="2"/>
      <c r="T461" s="2"/>
      <c r="Z461" s="2"/>
      <c r="AG461" s="1"/>
      <c r="AH461" s="1"/>
      <c r="AI461" s="1"/>
      <c r="AJ461" s="1"/>
      <c r="AK461"/>
      <c r="AL461"/>
    </row>
    <row r="462" spans="12:38" x14ac:dyDescent="0.2">
      <c r="L462" s="2"/>
      <c r="S462" s="2"/>
      <c r="T462" s="2"/>
      <c r="Z462" s="2"/>
      <c r="AG462" s="1"/>
      <c r="AH462" s="1"/>
      <c r="AI462" s="1"/>
      <c r="AJ462" s="1"/>
      <c r="AK462"/>
      <c r="AL462"/>
    </row>
    <row r="463" spans="12:38" x14ac:dyDescent="0.2">
      <c r="L463" s="2"/>
      <c r="S463" s="2"/>
      <c r="T463" s="2"/>
      <c r="Z463" s="2"/>
      <c r="AG463" s="1"/>
      <c r="AH463" s="1"/>
      <c r="AI463" s="1"/>
      <c r="AJ463" s="1"/>
      <c r="AK463"/>
      <c r="AL463"/>
    </row>
    <row r="464" spans="12:38" x14ac:dyDescent="0.2">
      <c r="L464" s="2"/>
      <c r="S464" s="2"/>
      <c r="T464" s="2"/>
      <c r="Z464" s="2"/>
      <c r="AG464" s="1"/>
      <c r="AH464" s="1"/>
      <c r="AI464" s="1"/>
      <c r="AJ464" s="1"/>
      <c r="AK464"/>
      <c r="AL464"/>
    </row>
    <row r="465" spans="12:38" x14ac:dyDescent="0.2">
      <c r="L465" s="2"/>
      <c r="S465" s="2"/>
      <c r="T465" s="2"/>
      <c r="Z465" s="2"/>
      <c r="AG465" s="1"/>
      <c r="AH465" s="1"/>
      <c r="AI465" s="1"/>
      <c r="AJ465" s="1"/>
      <c r="AK465"/>
      <c r="AL465"/>
    </row>
    <row r="466" spans="12:38" x14ac:dyDescent="0.2">
      <c r="L466" s="2"/>
      <c r="S466" s="2"/>
      <c r="T466" s="2"/>
      <c r="Z466" s="2"/>
      <c r="AG466" s="1"/>
      <c r="AH466" s="1"/>
      <c r="AI466" s="1"/>
      <c r="AJ466" s="1"/>
      <c r="AK466"/>
      <c r="AL466"/>
    </row>
    <row r="467" spans="12:38" x14ac:dyDescent="0.2">
      <c r="L467" s="2"/>
      <c r="S467" s="2"/>
      <c r="T467" s="2"/>
      <c r="Z467" s="2"/>
      <c r="AG467" s="1"/>
      <c r="AH467" s="1"/>
      <c r="AI467" s="1"/>
      <c r="AJ467" s="1"/>
      <c r="AK467"/>
      <c r="AL467"/>
    </row>
    <row r="468" spans="12:38" x14ac:dyDescent="0.2">
      <c r="L468" s="2"/>
      <c r="S468" s="2"/>
      <c r="T468" s="2"/>
      <c r="Z468" s="2"/>
      <c r="AG468" s="1"/>
      <c r="AH468" s="1"/>
      <c r="AI468" s="1"/>
      <c r="AJ468" s="1"/>
      <c r="AK468"/>
      <c r="AL468"/>
    </row>
    <row r="469" spans="12:38" x14ac:dyDescent="0.2">
      <c r="L469" s="2"/>
      <c r="S469" s="2"/>
      <c r="T469" s="2"/>
      <c r="Z469" s="2"/>
      <c r="AG469" s="1"/>
      <c r="AH469" s="1"/>
      <c r="AI469" s="1"/>
      <c r="AJ469" s="1"/>
      <c r="AK469"/>
      <c r="AL469"/>
    </row>
    <row r="470" spans="12:38" x14ac:dyDescent="0.2">
      <c r="L470" s="2"/>
      <c r="S470" s="2"/>
      <c r="T470" s="2"/>
      <c r="Z470" s="2"/>
      <c r="AG470" s="1"/>
      <c r="AH470" s="1"/>
      <c r="AI470" s="1"/>
      <c r="AJ470" s="1"/>
      <c r="AK470"/>
      <c r="AL470"/>
    </row>
    <row r="471" spans="12:38" x14ac:dyDescent="0.2">
      <c r="L471" s="2"/>
      <c r="S471" s="2"/>
      <c r="T471" s="2"/>
      <c r="Z471" s="2"/>
      <c r="AG471" s="1"/>
      <c r="AH471" s="1"/>
      <c r="AI471" s="1"/>
      <c r="AJ471" s="1"/>
      <c r="AK471"/>
      <c r="AL471"/>
    </row>
    <row r="472" spans="12:38" x14ac:dyDescent="0.2">
      <c r="L472" s="2"/>
      <c r="S472" s="2"/>
      <c r="T472" s="2"/>
      <c r="Z472" s="2"/>
      <c r="AG472" s="1"/>
      <c r="AH472" s="1"/>
      <c r="AI472" s="1"/>
      <c r="AJ472" s="1"/>
      <c r="AK472"/>
      <c r="AL472"/>
    </row>
    <row r="473" spans="12:38" x14ac:dyDescent="0.2">
      <c r="L473" s="2"/>
      <c r="S473" s="2"/>
      <c r="T473" s="2"/>
      <c r="Z473" s="2"/>
      <c r="AG473" s="1"/>
      <c r="AH473" s="1"/>
      <c r="AI473" s="1"/>
      <c r="AJ473" s="1"/>
      <c r="AK473"/>
      <c r="AL473"/>
    </row>
    <row r="474" spans="12:38" x14ac:dyDescent="0.2">
      <c r="L474" s="2"/>
      <c r="S474" s="2"/>
      <c r="T474" s="2"/>
      <c r="Z474" s="2"/>
      <c r="AG474" s="1"/>
      <c r="AH474" s="1"/>
      <c r="AI474" s="1"/>
      <c r="AJ474" s="1"/>
      <c r="AK474"/>
      <c r="AL474"/>
    </row>
    <row r="475" spans="12:38" x14ac:dyDescent="0.2">
      <c r="L475" s="2"/>
      <c r="S475" s="2"/>
      <c r="T475" s="2"/>
      <c r="Z475" s="2"/>
      <c r="AG475" s="1"/>
      <c r="AH475" s="1"/>
      <c r="AI475" s="1"/>
      <c r="AJ475" s="1"/>
      <c r="AK475"/>
      <c r="AL475"/>
    </row>
    <row r="476" spans="12:38" x14ac:dyDescent="0.2">
      <c r="L476" s="2"/>
      <c r="S476" s="2"/>
      <c r="T476" s="2"/>
      <c r="Z476" s="2"/>
      <c r="AG476" s="1"/>
      <c r="AH476" s="1"/>
      <c r="AI476" s="1"/>
      <c r="AJ476" s="1"/>
      <c r="AK476"/>
      <c r="AL476"/>
    </row>
    <row r="477" spans="12:38" x14ac:dyDescent="0.2">
      <c r="L477" s="2"/>
      <c r="S477" s="2"/>
      <c r="T477" s="2"/>
      <c r="Z477" s="2"/>
      <c r="AG477" s="1"/>
      <c r="AH477" s="1"/>
      <c r="AI477" s="1"/>
      <c r="AJ477" s="1"/>
      <c r="AK477"/>
      <c r="AL477"/>
    </row>
    <row r="478" spans="12:38" x14ac:dyDescent="0.2">
      <c r="L478" s="2"/>
      <c r="S478" s="2"/>
      <c r="T478" s="2"/>
      <c r="Z478" s="2"/>
      <c r="AG478" s="1"/>
      <c r="AH478" s="1"/>
      <c r="AI478" s="1"/>
      <c r="AJ478" s="1"/>
      <c r="AK478"/>
      <c r="AL478"/>
    </row>
    <row r="479" spans="12:38" x14ac:dyDescent="0.2">
      <c r="L479" s="2"/>
      <c r="S479" s="2"/>
      <c r="T479" s="2"/>
      <c r="Z479" s="2"/>
      <c r="AG479" s="1"/>
      <c r="AH479" s="1"/>
      <c r="AI479" s="1"/>
      <c r="AJ479" s="1"/>
      <c r="AK479"/>
      <c r="AL479"/>
    </row>
    <row r="480" spans="12:38" x14ac:dyDescent="0.2">
      <c r="L480" s="2"/>
      <c r="S480" s="2"/>
      <c r="T480" s="2"/>
      <c r="Z480" s="2"/>
      <c r="AG480" s="1"/>
      <c r="AH480" s="1"/>
      <c r="AI480" s="1"/>
      <c r="AJ480" s="1"/>
      <c r="AK480"/>
      <c r="AL480"/>
    </row>
    <row r="481" spans="12:38" x14ac:dyDescent="0.2">
      <c r="L481" s="2"/>
      <c r="S481" s="2"/>
      <c r="T481" s="2"/>
      <c r="Z481" s="2"/>
      <c r="AG481" s="1"/>
      <c r="AH481" s="1"/>
      <c r="AI481" s="1"/>
      <c r="AJ481" s="1"/>
      <c r="AK481"/>
      <c r="AL481"/>
    </row>
    <row r="482" spans="12:38" x14ac:dyDescent="0.2">
      <c r="L482" s="2"/>
      <c r="S482" s="2"/>
      <c r="T482" s="2"/>
      <c r="Z482" s="2"/>
      <c r="AG482" s="1"/>
      <c r="AH482" s="1"/>
      <c r="AI482" s="1"/>
      <c r="AJ482" s="1"/>
      <c r="AK482"/>
      <c r="AL482"/>
    </row>
    <row r="483" spans="12:38" x14ac:dyDescent="0.2">
      <c r="L483" s="2"/>
      <c r="S483" s="2"/>
      <c r="T483" s="2"/>
      <c r="Z483" s="2"/>
      <c r="AG483" s="1"/>
      <c r="AH483" s="1"/>
      <c r="AI483" s="1"/>
      <c r="AJ483" s="1"/>
      <c r="AK483"/>
      <c r="AL483"/>
    </row>
    <row r="484" spans="12:38" x14ac:dyDescent="0.2">
      <c r="L484" s="2"/>
      <c r="S484" s="2"/>
      <c r="T484" s="2"/>
      <c r="Z484" s="2"/>
      <c r="AG484" s="1"/>
      <c r="AH484" s="1"/>
      <c r="AI484" s="1"/>
      <c r="AJ484" s="1"/>
      <c r="AK484"/>
      <c r="AL484"/>
    </row>
    <row r="485" spans="12:38" x14ac:dyDescent="0.2">
      <c r="L485" s="2"/>
      <c r="S485" s="2"/>
      <c r="T485" s="2"/>
      <c r="Z485" s="2"/>
      <c r="AG485" s="1"/>
      <c r="AH485" s="1"/>
      <c r="AI485" s="1"/>
      <c r="AJ485" s="1"/>
      <c r="AK485"/>
      <c r="AL485"/>
    </row>
    <row r="486" spans="12:38" x14ac:dyDescent="0.2">
      <c r="L486" s="2"/>
      <c r="S486" s="2"/>
      <c r="T486" s="2"/>
      <c r="Z486" s="2"/>
      <c r="AG486" s="1"/>
      <c r="AH486" s="1"/>
      <c r="AI486" s="1"/>
      <c r="AJ486" s="1"/>
      <c r="AK486"/>
      <c r="AL486"/>
    </row>
    <row r="487" spans="12:38" x14ac:dyDescent="0.2">
      <c r="L487" s="2"/>
      <c r="S487" s="2"/>
      <c r="T487" s="2"/>
      <c r="Z487" s="2"/>
      <c r="AG487" s="1"/>
      <c r="AH487" s="1"/>
      <c r="AI487" s="1"/>
      <c r="AJ487" s="1"/>
      <c r="AK487"/>
      <c r="AL487"/>
    </row>
    <row r="488" spans="12:38" x14ac:dyDescent="0.2">
      <c r="L488" s="2"/>
      <c r="S488" s="2"/>
      <c r="T488" s="2"/>
      <c r="Z488" s="2"/>
      <c r="AG488" s="1"/>
      <c r="AH488" s="1"/>
      <c r="AI488" s="1"/>
      <c r="AJ488" s="1"/>
      <c r="AK488"/>
      <c r="AL488"/>
    </row>
    <row r="489" spans="12:38" x14ac:dyDescent="0.2">
      <c r="L489" s="2"/>
      <c r="S489" s="2"/>
      <c r="T489" s="2"/>
      <c r="Z489" s="2"/>
      <c r="AG489" s="1"/>
      <c r="AH489" s="1"/>
      <c r="AI489" s="1"/>
      <c r="AJ489" s="1"/>
      <c r="AK489"/>
      <c r="AL489"/>
    </row>
    <row r="490" spans="12:38" x14ac:dyDescent="0.2">
      <c r="L490" s="2"/>
      <c r="S490" s="2"/>
      <c r="T490" s="2"/>
      <c r="Z490" s="2"/>
      <c r="AG490" s="1"/>
      <c r="AH490" s="1"/>
      <c r="AI490" s="1"/>
      <c r="AJ490" s="1"/>
      <c r="AK490"/>
      <c r="AL490"/>
    </row>
    <row r="491" spans="12:38" x14ac:dyDescent="0.2">
      <c r="L491" s="2"/>
      <c r="S491" s="2"/>
      <c r="T491" s="2"/>
      <c r="Z491" s="2"/>
      <c r="AG491" s="1"/>
      <c r="AH491" s="1"/>
      <c r="AI491" s="1"/>
      <c r="AJ491" s="1"/>
      <c r="AK491"/>
      <c r="AL491"/>
    </row>
    <row r="492" spans="12:38" x14ac:dyDescent="0.2">
      <c r="L492" s="2"/>
      <c r="S492" s="2"/>
      <c r="T492" s="2"/>
      <c r="Z492" s="2"/>
      <c r="AG492" s="1"/>
      <c r="AH492" s="1"/>
      <c r="AI492" s="1"/>
      <c r="AJ492" s="1"/>
      <c r="AK492"/>
      <c r="AL492"/>
    </row>
    <row r="493" spans="12:38" x14ac:dyDescent="0.2">
      <c r="L493" s="2"/>
      <c r="S493" s="2"/>
      <c r="T493" s="2"/>
      <c r="Z493" s="2"/>
      <c r="AG493" s="1"/>
      <c r="AH493" s="1"/>
      <c r="AI493" s="1"/>
      <c r="AJ493" s="1"/>
      <c r="AK493"/>
      <c r="AL493"/>
    </row>
    <row r="494" spans="12:38" x14ac:dyDescent="0.2">
      <c r="L494" s="2"/>
      <c r="S494" s="2"/>
      <c r="T494" s="2"/>
      <c r="Z494" s="2"/>
      <c r="AG494" s="1"/>
      <c r="AH494" s="1"/>
      <c r="AI494" s="1"/>
      <c r="AJ494" s="1"/>
      <c r="AK494"/>
      <c r="AL494"/>
    </row>
    <row r="495" spans="12:38" x14ac:dyDescent="0.2">
      <c r="L495" s="2"/>
      <c r="S495" s="2"/>
      <c r="T495" s="2"/>
      <c r="Z495" s="2"/>
      <c r="AG495" s="1"/>
      <c r="AH495" s="1"/>
      <c r="AI495" s="1"/>
      <c r="AJ495" s="1"/>
      <c r="AK495"/>
      <c r="AL495"/>
    </row>
    <row r="496" spans="12:38" x14ac:dyDescent="0.2">
      <c r="L496" s="2"/>
      <c r="S496" s="2"/>
      <c r="T496" s="2"/>
      <c r="Z496" s="2"/>
      <c r="AG496" s="1"/>
      <c r="AH496" s="1"/>
      <c r="AI496" s="1"/>
      <c r="AJ496" s="1"/>
      <c r="AK496"/>
      <c r="AL496"/>
    </row>
    <row r="497" spans="12:38" x14ac:dyDescent="0.2">
      <c r="L497" s="2"/>
      <c r="S497" s="2"/>
      <c r="T497" s="2"/>
      <c r="Z497" s="2"/>
      <c r="AG497" s="1"/>
      <c r="AH497" s="1"/>
      <c r="AI497" s="1"/>
      <c r="AJ497" s="1"/>
      <c r="AK497"/>
      <c r="AL497"/>
    </row>
    <row r="498" spans="12:38" x14ac:dyDescent="0.2">
      <c r="L498" s="2"/>
      <c r="S498" s="2"/>
      <c r="T498" s="2"/>
      <c r="Z498" s="2"/>
      <c r="AG498" s="1"/>
      <c r="AH498" s="1"/>
      <c r="AI498" s="1"/>
      <c r="AJ498" s="1"/>
      <c r="AK498"/>
      <c r="AL498"/>
    </row>
    <row r="499" spans="12:38" x14ac:dyDescent="0.2">
      <c r="L499" s="2"/>
      <c r="S499" s="2"/>
      <c r="T499" s="2"/>
      <c r="Z499" s="2"/>
      <c r="AG499" s="1"/>
      <c r="AH499" s="1"/>
      <c r="AI499" s="1"/>
      <c r="AJ499" s="1"/>
      <c r="AK499"/>
      <c r="AL499"/>
    </row>
    <row r="500" spans="12:38" x14ac:dyDescent="0.2">
      <c r="L500" s="2"/>
      <c r="S500" s="2"/>
      <c r="T500" s="2"/>
      <c r="Z500" s="2"/>
      <c r="AG500" s="1"/>
      <c r="AH500" s="1"/>
      <c r="AI500" s="1"/>
      <c r="AJ500" s="1"/>
      <c r="AK500"/>
      <c r="AL500"/>
    </row>
    <row r="501" spans="12:38" x14ac:dyDescent="0.2">
      <c r="L501" s="2"/>
      <c r="S501" s="2"/>
      <c r="T501" s="2"/>
      <c r="Z501" s="2"/>
      <c r="AG501" s="1"/>
      <c r="AH501" s="1"/>
      <c r="AI501" s="1"/>
      <c r="AJ501" s="1"/>
      <c r="AK501"/>
      <c r="AL501"/>
    </row>
    <row r="502" spans="12:38" x14ac:dyDescent="0.2">
      <c r="L502" s="2"/>
      <c r="S502" s="2"/>
      <c r="T502" s="2"/>
      <c r="Z502" s="2"/>
      <c r="AG502" s="1"/>
      <c r="AH502" s="1"/>
      <c r="AI502" s="1"/>
      <c r="AJ502" s="1"/>
      <c r="AK502"/>
      <c r="AL502"/>
    </row>
    <row r="503" spans="12:38" x14ac:dyDescent="0.2">
      <c r="L503" s="2"/>
      <c r="S503" s="2"/>
      <c r="T503" s="2"/>
      <c r="Z503" s="2"/>
      <c r="AG503" s="1"/>
      <c r="AH503" s="1"/>
      <c r="AI503" s="1"/>
      <c r="AJ503" s="1"/>
      <c r="AK503"/>
      <c r="AL503"/>
    </row>
    <row r="504" spans="12:38" x14ac:dyDescent="0.2">
      <c r="L504" s="2"/>
      <c r="S504" s="2"/>
      <c r="T504" s="2"/>
      <c r="Z504" s="2"/>
      <c r="AG504" s="1"/>
      <c r="AH504" s="1"/>
      <c r="AI504" s="1"/>
      <c r="AJ504" s="1"/>
      <c r="AK504"/>
      <c r="AL504"/>
    </row>
    <row r="505" spans="12:38" x14ac:dyDescent="0.2">
      <c r="L505" s="2"/>
      <c r="S505" s="2"/>
      <c r="T505" s="2"/>
      <c r="Z505" s="2"/>
      <c r="AG505" s="1"/>
      <c r="AH505" s="1"/>
      <c r="AI505" s="1"/>
      <c r="AJ505" s="1"/>
      <c r="AK505"/>
      <c r="AL505"/>
    </row>
    <row r="506" spans="12:38" x14ac:dyDescent="0.2">
      <c r="L506" s="2"/>
      <c r="S506" s="2"/>
      <c r="T506" s="2"/>
      <c r="Z506" s="2"/>
      <c r="AG506" s="1"/>
      <c r="AH506" s="1"/>
      <c r="AI506" s="1"/>
      <c r="AJ506" s="1"/>
      <c r="AK506"/>
      <c r="AL506"/>
    </row>
    <row r="507" spans="12:38" x14ac:dyDescent="0.2">
      <c r="L507" s="2"/>
      <c r="S507" s="2"/>
      <c r="T507" s="2"/>
      <c r="Z507" s="2"/>
      <c r="AG507" s="1"/>
      <c r="AH507" s="1"/>
      <c r="AI507" s="1"/>
      <c r="AJ507" s="1"/>
      <c r="AK507"/>
      <c r="AL507"/>
    </row>
    <row r="508" spans="12:38" x14ac:dyDescent="0.2">
      <c r="L508" s="2"/>
      <c r="S508" s="2"/>
      <c r="T508" s="2"/>
      <c r="Z508" s="2"/>
      <c r="AG508" s="1"/>
      <c r="AH508" s="1"/>
      <c r="AI508" s="1"/>
      <c r="AJ508" s="1"/>
      <c r="AK508"/>
      <c r="AL508"/>
    </row>
    <row r="509" spans="12:38" x14ac:dyDescent="0.2">
      <c r="L509" s="2"/>
      <c r="S509" s="2"/>
      <c r="T509" s="2"/>
      <c r="Z509" s="2"/>
      <c r="AG509" s="1"/>
      <c r="AH509" s="1"/>
      <c r="AI509" s="1"/>
      <c r="AJ509" s="1"/>
      <c r="AK509"/>
      <c r="AL509"/>
    </row>
    <row r="510" spans="12:38" x14ac:dyDescent="0.2">
      <c r="L510" s="2"/>
      <c r="S510" s="2"/>
      <c r="T510" s="2"/>
      <c r="Z510" s="2"/>
      <c r="AG510" s="1"/>
      <c r="AH510" s="1"/>
      <c r="AI510" s="1"/>
      <c r="AJ510" s="1"/>
      <c r="AK510"/>
      <c r="AL510"/>
    </row>
    <row r="511" spans="12:38" x14ac:dyDescent="0.2">
      <c r="L511" s="2"/>
      <c r="S511" s="2"/>
      <c r="T511" s="2"/>
      <c r="Z511" s="2"/>
      <c r="AG511" s="1"/>
      <c r="AH511" s="1"/>
      <c r="AI511" s="1"/>
      <c r="AJ511" s="1"/>
      <c r="AK511"/>
      <c r="AL511"/>
    </row>
    <row r="512" spans="12:38" x14ac:dyDescent="0.2">
      <c r="L512" s="2"/>
      <c r="S512" s="2"/>
      <c r="T512" s="2"/>
      <c r="Z512" s="2"/>
      <c r="AG512" s="1"/>
      <c r="AH512" s="1"/>
      <c r="AI512" s="1"/>
      <c r="AJ512" s="1"/>
      <c r="AK512"/>
      <c r="AL512"/>
    </row>
    <row r="513" spans="12:38" x14ac:dyDescent="0.2">
      <c r="L513" s="2"/>
      <c r="S513" s="2"/>
      <c r="T513" s="2"/>
      <c r="Z513" s="2"/>
      <c r="AG513" s="1"/>
      <c r="AH513" s="1"/>
      <c r="AI513" s="1"/>
      <c r="AJ513" s="1"/>
      <c r="AK513"/>
      <c r="AL513"/>
    </row>
    <row r="514" spans="12:38" x14ac:dyDescent="0.2">
      <c r="L514" s="2"/>
      <c r="S514" s="2"/>
      <c r="T514" s="2"/>
      <c r="Z514" s="2"/>
      <c r="AG514" s="1"/>
      <c r="AH514" s="1"/>
      <c r="AI514" s="1"/>
      <c r="AJ514" s="1"/>
      <c r="AK514"/>
      <c r="AL514"/>
    </row>
    <row r="515" spans="12:38" x14ac:dyDescent="0.2">
      <c r="L515" s="2"/>
      <c r="S515" s="2"/>
      <c r="T515" s="2"/>
      <c r="Z515" s="2"/>
      <c r="AG515" s="1"/>
      <c r="AH515" s="1"/>
      <c r="AI515" s="1"/>
      <c r="AJ515" s="1"/>
      <c r="AK515"/>
      <c r="AL515"/>
    </row>
    <row r="516" spans="12:38" x14ac:dyDescent="0.2">
      <c r="L516" s="2"/>
      <c r="S516" s="2"/>
      <c r="T516" s="2"/>
      <c r="Z516" s="2"/>
      <c r="AG516" s="1"/>
      <c r="AH516" s="1"/>
      <c r="AI516" s="1"/>
      <c r="AJ516" s="1"/>
      <c r="AK516"/>
      <c r="AL516"/>
    </row>
    <row r="517" spans="12:38" x14ac:dyDescent="0.2">
      <c r="L517" s="2"/>
      <c r="S517" s="2"/>
      <c r="T517" s="2"/>
      <c r="Z517" s="2"/>
      <c r="AG517" s="1"/>
      <c r="AH517" s="1"/>
      <c r="AI517" s="1"/>
      <c r="AJ517" s="1"/>
      <c r="AK517"/>
      <c r="AL517"/>
    </row>
    <row r="518" spans="12:38" x14ac:dyDescent="0.2">
      <c r="L518" s="2"/>
      <c r="S518" s="2"/>
      <c r="T518" s="2"/>
      <c r="Z518" s="2"/>
      <c r="AG518" s="1"/>
      <c r="AH518" s="1"/>
      <c r="AI518" s="1"/>
      <c r="AJ518" s="1"/>
      <c r="AK518"/>
      <c r="AL518"/>
    </row>
    <row r="519" spans="12:38" x14ac:dyDescent="0.2">
      <c r="L519" s="2"/>
      <c r="S519" s="2"/>
      <c r="T519" s="2"/>
      <c r="Z519" s="2"/>
      <c r="AG519" s="1"/>
      <c r="AH519" s="1"/>
      <c r="AI519" s="1"/>
      <c r="AJ519" s="1"/>
      <c r="AK519"/>
      <c r="AL519"/>
    </row>
    <row r="520" spans="12:38" x14ac:dyDescent="0.2">
      <c r="L520" s="2"/>
      <c r="S520" s="2"/>
      <c r="T520" s="2"/>
      <c r="Z520" s="2"/>
      <c r="AG520" s="1"/>
      <c r="AH520" s="1"/>
      <c r="AI520" s="1"/>
      <c r="AJ520" s="1"/>
      <c r="AK520"/>
      <c r="AL520"/>
    </row>
    <row r="521" spans="12:38" x14ac:dyDescent="0.2">
      <c r="L521" s="2"/>
      <c r="S521" s="2"/>
      <c r="T521" s="2"/>
      <c r="Z521" s="2"/>
      <c r="AG521" s="1"/>
      <c r="AH521" s="1"/>
      <c r="AI521" s="1"/>
      <c r="AJ521" s="1"/>
      <c r="AK521"/>
      <c r="AL521"/>
    </row>
    <row r="522" spans="12:38" x14ac:dyDescent="0.2">
      <c r="L522" s="2"/>
      <c r="S522" s="2"/>
      <c r="T522" s="2"/>
      <c r="Z522" s="2"/>
      <c r="AG522" s="1"/>
      <c r="AH522" s="1"/>
      <c r="AI522" s="1"/>
      <c r="AJ522" s="1"/>
      <c r="AK522"/>
      <c r="AL522"/>
    </row>
    <row r="523" spans="12:38" x14ac:dyDescent="0.2">
      <c r="L523" s="2"/>
      <c r="S523" s="2"/>
      <c r="T523" s="2"/>
      <c r="Z523" s="2"/>
      <c r="AG523" s="1"/>
      <c r="AH523" s="1"/>
      <c r="AI523" s="1"/>
      <c r="AJ523" s="1"/>
      <c r="AK523"/>
      <c r="AL523"/>
    </row>
    <row r="524" spans="12:38" x14ac:dyDescent="0.2">
      <c r="L524" s="2"/>
      <c r="S524" s="2"/>
      <c r="T524" s="2"/>
      <c r="Z524" s="2"/>
      <c r="AG524" s="1"/>
      <c r="AH524" s="1"/>
      <c r="AI524" s="1"/>
      <c r="AJ524" s="1"/>
      <c r="AK524"/>
      <c r="AL524"/>
    </row>
    <row r="525" spans="12:38" x14ac:dyDescent="0.2">
      <c r="L525" s="2"/>
      <c r="S525" s="2"/>
      <c r="T525" s="2"/>
      <c r="Z525" s="2"/>
      <c r="AG525" s="1"/>
      <c r="AH525" s="1"/>
      <c r="AI525" s="1"/>
      <c r="AJ525" s="1"/>
      <c r="AK525"/>
      <c r="AL525"/>
    </row>
    <row r="526" spans="12:38" x14ac:dyDescent="0.2">
      <c r="L526" s="2"/>
      <c r="S526" s="2"/>
      <c r="T526" s="2"/>
      <c r="Z526" s="2"/>
      <c r="AG526" s="1"/>
      <c r="AH526" s="1"/>
      <c r="AI526" s="1"/>
      <c r="AJ526" s="1"/>
      <c r="AK526"/>
      <c r="AL526"/>
    </row>
    <row r="527" spans="12:38" x14ac:dyDescent="0.2">
      <c r="L527" s="2"/>
      <c r="S527" s="2"/>
      <c r="T527" s="2"/>
      <c r="Z527" s="2"/>
      <c r="AG527" s="1"/>
      <c r="AH527" s="1"/>
      <c r="AI527" s="1"/>
      <c r="AJ527" s="1"/>
      <c r="AK527"/>
      <c r="AL527"/>
    </row>
    <row r="528" spans="12:38" x14ac:dyDescent="0.2">
      <c r="L528" s="2"/>
      <c r="S528" s="2"/>
      <c r="T528" s="2"/>
      <c r="Z528" s="2"/>
      <c r="AG528" s="1"/>
      <c r="AH528" s="1"/>
      <c r="AI528" s="1"/>
      <c r="AJ528" s="1"/>
      <c r="AK528"/>
      <c r="AL528"/>
    </row>
    <row r="529" spans="12:38" x14ac:dyDescent="0.2">
      <c r="L529" s="2"/>
      <c r="S529" s="2"/>
      <c r="T529" s="2"/>
      <c r="Z529" s="2"/>
      <c r="AG529" s="1"/>
      <c r="AH529" s="1"/>
      <c r="AI529" s="1"/>
      <c r="AJ529" s="1"/>
      <c r="AK529"/>
      <c r="AL529"/>
    </row>
    <row r="530" spans="12:38" x14ac:dyDescent="0.2">
      <c r="L530" s="2"/>
      <c r="S530" s="2"/>
      <c r="T530" s="2"/>
      <c r="Z530" s="2"/>
      <c r="AG530" s="1"/>
      <c r="AH530" s="1"/>
      <c r="AI530" s="1"/>
      <c r="AJ530" s="1"/>
      <c r="AK530"/>
      <c r="AL530"/>
    </row>
    <row r="531" spans="12:38" x14ac:dyDescent="0.2">
      <c r="L531" s="2"/>
      <c r="S531" s="2"/>
      <c r="T531" s="2"/>
      <c r="Z531" s="2"/>
      <c r="AG531" s="1"/>
      <c r="AH531" s="1"/>
      <c r="AI531" s="1"/>
      <c r="AJ531" s="1"/>
      <c r="AK531"/>
      <c r="AL531"/>
    </row>
    <row r="532" spans="12:38" x14ac:dyDescent="0.2">
      <c r="L532" s="2"/>
      <c r="S532" s="2"/>
      <c r="T532" s="2"/>
      <c r="Z532" s="2"/>
      <c r="AG532" s="1"/>
      <c r="AH532" s="1"/>
      <c r="AI532" s="1"/>
      <c r="AJ532" s="1"/>
      <c r="AK532"/>
      <c r="AL532"/>
    </row>
    <row r="533" spans="12:38" x14ac:dyDescent="0.2">
      <c r="L533" s="2"/>
      <c r="S533" s="2"/>
      <c r="T533" s="2"/>
      <c r="Z533" s="2"/>
      <c r="AG533" s="1"/>
      <c r="AH533" s="1"/>
      <c r="AI533" s="1"/>
      <c r="AJ533" s="1"/>
      <c r="AK533"/>
      <c r="AL533"/>
    </row>
    <row r="534" spans="12:38" x14ac:dyDescent="0.2">
      <c r="L534" s="2"/>
      <c r="S534" s="2"/>
      <c r="T534" s="2"/>
      <c r="Z534" s="2"/>
      <c r="AG534" s="1"/>
      <c r="AH534" s="1"/>
      <c r="AI534" s="1"/>
      <c r="AJ534" s="1"/>
      <c r="AK534"/>
      <c r="AL534"/>
    </row>
    <row r="535" spans="12:38" x14ac:dyDescent="0.2">
      <c r="L535" s="2"/>
      <c r="S535" s="2"/>
      <c r="T535" s="2"/>
      <c r="Z535" s="2"/>
      <c r="AG535" s="1"/>
      <c r="AH535" s="1"/>
      <c r="AI535" s="1"/>
      <c r="AJ535" s="1"/>
      <c r="AK535"/>
      <c r="AL535"/>
    </row>
    <row r="536" spans="12:38" x14ac:dyDescent="0.2">
      <c r="L536" s="2"/>
      <c r="S536" s="2"/>
      <c r="T536" s="2"/>
      <c r="Z536" s="2"/>
      <c r="AG536" s="1"/>
      <c r="AH536" s="1"/>
      <c r="AI536" s="1"/>
      <c r="AJ536" s="1"/>
      <c r="AK536"/>
      <c r="AL536"/>
    </row>
    <row r="537" spans="12:38" x14ac:dyDescent="0.2">
      <c r="L537" s="2"/>
      <c r="S537" s="2"/>
      <c r="T537" s="2"/>
      <c r="Z537" s="2"/>
      <c r="AG537" s="1"/>
      <c r="AH537" s="1"/>
      <c r="AI537" s="1"/>
      <c r="AJ537" s="1"/>
      <c r="AK537"/>
      <c r="AL537"/>
    </row>
    <row r="538" spans="12:38" x14ac:dyDescent="0.2">
      <c r="L538" s="2"/>
      <c r="S538" s="2"/>
      <c r="T538" s="2"/>
      <c r="Z538" s="2"/>
      <c r="AG538" s="1"/>
      <c r="AH538" s="1"/>
      <c r="AI538" s="1"/>
      <c r="AJ538" s="1"/>
      <c r="AK538"/>
      <c r="AL538"/>
    </row>
    <row r="539" spans="12:38" x14ac:dyDescent="0.2">
      <c r="L539" s="2"/>
      <c r="S539" s="2"/>
      <c r="T539" s="2"/>
      <c r="Z539" s="2"/>
      <c r="AG539" s="1"/>
      <c r="AH539" s="1"/>
      <c r="AI539" s="1"/>
      <c r="AJ539" s="1"/>
      <c r="AK539"/>
      <c r="AL539"/>
    </row>
    <row r="540" spans="12:38" x14ac:dyDescent="0.2">
      <c r="L540" s="2"/>
      <c r="S540" s="2"/>
      <c r="T540" s="2"/>
      <c r="Z540" s="2"/>
      <c r="AG540" s="1"/>
      <c r="AH540" s="1"/>
      <c r="AI540" s="1"/>
      <c r="AJ540" s="1"/>
      <c r="AK540"/>
      <c r="AL540"/>
    </row>
    <row r="541" spans="12:38" x14ac:dyDescent="0.2">
      <c r="L541" s="2"/>
      <c r="S541" s="2"/>
      <c r="T541" s="2"/>
      <c r="Z541" s="2"/>
      <c r="AG541" s="1"/>
      <c r="AH541" s="1"/>
      <c r="AI541" s="1"/>
      <c r="AJ541" s="1"/>
      <c r="AK541"/>
      <c r="AL541"/>
    </row>
    <row r="542" spans="12:38" x14ac:dyDescent="0.2">
      <c r="L542" s="2"/>
      <c r="S542" s="2"/>
      <c r="T542" s="2"/>
      <c r="Z542" s="2"/>
      <c r="AG542" s="1"/>
      <c r="AH542" s="1"/>
      <c r="AI542" s="1"/>
      <c r="AJ542" s="1"/>
      <c r="AK542"/>
      <c r="AL542"/>
    </row>
    <row r="543" spans="12:38" x14ac:dyDescent="0.2">
      <c r="L543" s="2"/>
      <c r="S543" s="2"/>
      <c r="T543" s="2"/>
      <c r="Z543" s="2"/>
      <c r="AG543" s="1"/>
      <c r="AH543" s="1"/>
      <c r="AI543" s="1"/>
      <c r="AJ543" s="1"/>
      <c r="AK543"/>
      <c r="AL543"/>
    </row>
    <row r="544" spans="12:38" x14ac:dyDescent="0.2">
      <c r="L544" s="2"/>
      <c r="S544" s="2"/>
      <c r="T544" s="2"/>
      <c r="Z544" s="2"/>
      <c r="AG544" s="1"/>
      <c r="AH544" s="1"/>
      <c r="AI544" s="1"/>
      <c r="AJ544" s="1"/>
      <c r="AK544"/>
      <c r="AL544"/>
    </row>
    <row r="545" spans="12:38" x14ac:dyDescent="0.2">
      <c r="L545" s="2"/>
      <c r="S545" s="2"/>
      <c r="T545" s="2"/>
      <c r="Z545" s="2"/>
      <c r="AG545" s="1"/>
      <c r="AH545" s="1"/>
      <c r="AI545" s="1"/>
      <c r="AJ545" s="1"/>
      <c r="AK545"/>
      <c r="AL545"/>
    </row>
    <row r="546" spans="12:38" x14ac:dyDescent="0.2">
      <c r="L546" s="2"/>
      <c r="S546" s="2"/>
      <c r="T546" s="2"/>
      <c r="Z546" s="2"/>
      <c r="AG546" s="1"/>
      <c r="AH546" s="1"/>
      <c r="AI546" s="1"/>
      <c r="AJ546" s="1"/>
      <c r="AK546"/>
      <c r="AL546"/>
    </row>
    <row r="547" spans="12:38" x14ac:dyDescent="0.2">
      <c r="L547" s="2"/>
      <c r="S547" s="2"/>
      <c r="T547" s="2"/>
      <c r="Z547" s="2"/>
      <c r="AG547" s="1"/>
      <c r="AH547" s="1"/>
      <c r="AI547" s="1"/>
      <c r="AJ547" s="1"/>
      <c r="AK547"/>
      <c r="AL547"/>
    </row>
    <row r="548" spans="12:38" x14ac:dyDescent="0.2">
      <c r="L548" s="2"/>
      <c r="S548" s="2"/>
      <c r="T548" s="2"/>
      <c r="Z548" s="2"/>
      <c r="AG548" s="1"/>
      <c r="AH548" s="1"/>
      <c r="AI548" s="1"/>
      <c r="AJ548" s="1"/>
      <c r="AK548"/>
      <c r="AL548"/>
    </row>
    <row r="549" spans="12:38" x14ac:dyDescent="0.2">
      <c r="L549" s="2"/>
      <c r="S549" s="2"/>
      <c r="T549" s="2"/>
      <c r="Z549" s="2"/>
      <c r="AG549" s="1"/>
      <c r="AH549" s="1"/>
      <c r="AI549" s="1"/>
      <c r="AJ549" s="1"/>
      <c r="AK549"/>
      <c r="AL549"/>
    </row>
    <row r="550" spans="12:38" x14ac:dyDescent="0.2">
      <c r="L550" s="2"/>
      <c r="S550" s="2"/>
      <c r="T550" s="2"/>
      <c r="Z550" s="2"/>
      <c r="AG550" s="1"/>
      <c r="AH550" s="1"/>
      <c r="AI550" s="1"/>
      <c r="AJ550" s="1"/>
      <c r="AK550"/>
      <c r="AL550"/>
    </row>
    <row r="551" spans="12:38" x14ac:dyDescent="0.2">
      <c r="L551" s="2"/>
      <c r="S551" s="2"/>
      <c r="T551" s="2"/>
      <c r="Z551" s="2"/>
      <c r="AG551" s="1"/>
      <c r="AH551" s="1"/>
      <c r="AI551" s="1"/>
      <c r="AJ551" s="1"/>
      <c r="AK551"/>
      <c r="AL551"/>
    </row>
    <row r="552" spans="12:38" x14ac:dyDescent="0.2">
      <c r="L552" s="2"/>
      <c r="S552" s="2"/>
      <c r="T552" s="2"/>
      <c r="Z552" s="2"/>
      <c r="AG552" s="1"/>
      <c r="AH552" s="1"/>
      <c r="AI552" s="1"/>
      <c r="AJ552" s="1"/>
      <c r="AK552"/>
      <c r="AL552"/>
    </row>
    <row r="553" spans="12:38" x14ac:dyDescent="0.2">
      <c r="L553" s="2"/>
      <c r="S553" s="2"/>
      <c r="T553" s="2"/>
      <c r="Z553" s="2"/>
      <c r="AG553" s="1"/>
      <c r="AH553" s="1"/>
      <c r="AI553" s="1"/>
      <c r="AJ553" s="1"/>
      <c r="AK553"/>
      <c r="AL553"/>
    </row>
    <row r="554" spans="12:38" x14ac:dyDescent="0.2">
      <c r="L554" s="2"/>
      <c r="S554" s="2"/>
      <c r="T554" s="2"/>
      <c r="Z554" s="2"/>
      <c r="AG554" s="1"/>
      <c r="AH554" s="1"/>
      <c r="AI554" s="1"/>
      <c r="AJ554" s="1"/>
      <c r="AK554"/>
      <c r="AL554"/>
    </row>
    <row r="555" spans="12:38" x14ac:dyDescent="0.2">
      <c r="L555" s="2"/>
      <c r="S555" s="2"/>
      <c r="T555" s="2"/>
      <c r="Z555" s="2"/>
      <c r="AG555" s="1"/>
      <c r="AH555" s="1"/>
      <c r="AI555" s="1"/>
      <c r="AJ555" s="1"/>
      <c r="AK555"/>
      <c r="AL555"/>
    </row>
    <row r="556" spans="12:38" x14ac:dyDescent="0.2">
      <c r="L556" s="2"/>
      <c r="S556" s="2"/>
      <c r="T556" s="2"/>
      <c r="Z556" s="2"/>
      <c r="AG556" s="1"/>
      <c r="AH556" s="1"/>
      <c r="AI556" s="1"/>
      <c r="AJ556" s="1"/>
      <c r="AK556"/>
      <c r="AL556"/>
    </row>
    <row r="557" spans="12:38" x14ac:dyDescent="0.2">
      <c r="L557" s="2"/>
      <c r="S557" s="2"/>
      <c r="T557" s="2"/>
      <c r="Z557" s="2"/>
      <c r="AG557" s="1"/>
      <c r="AH557" s="1"/>
      <c r="AI557" s="1"/>
      <c r="AJ557" s="1"/>
      <c r="AK557"/>
      <c r="AL557"/>
    </row>
    <row r="558" spans="12:38" x14ac:dyDescent="0.2">
      <c r="L558" s="2"/>
      <c r="S558" s="2"/>
      <c r="T558" s="2"/>
      <c r="Z558" s="2"/>
      <c r="AG558" s="1"/>
      <c r="AH558" s="1"/>
      <c r="AI558" s="1"/>
      <c r="AJ558" s="1"/>
      <c r="AK558"/>
      <c r="AL558"/>
    </row>
    <row r="559" spans="12:38" x14ac:dyDescent="0.2">
      <c r="L559" s="2"/>
      <c r="S559" s="2"/>
      <c r="T559" s="2"/>
      <c r="Z559" s="2"/>
      <c r="AG559" s="1"/>
      <c r="AH559" s="1"/>
      <c r="AI559" s="1"/>
      <c r="AJ559" s="1"/>
      <c r="AK559"/>
      <c r="AL559"/>
    </row>
    <row r="560" spans="12:38" x14ac:dyDescent="0.2">
      <c r="L560" s="2"/>
      <c r="S560" s="2"/>
      <c r="T560" s="2"/>
      <c r="Z560" s="2"/>
      <c r="AG560" s="1"/>
      <c r="AH560" s="1"/>
      <c r="AI560" s="1"/>
      <c r="AJ560" s="1"/>
      <c r="AK560"/>
      <c r="AL560"/>
    </row>
    <row r="561" spans="12:38" x14ac:dyDescent="0.2">
      <c r="L561" s="2"/>
      <c r="S561" s="2"/>
      <c r="T561" s="2"/>
      <c r="Z561" s="2"/>
      <c r="AG561" s="1"/>
      <c r="AH561" s="1"/>
      <c r="AI561" s="1"/>
      <c r="AJ561" s="1"/>
      <c r="AK561"/>
      <c r="AL561"/>
    </row>
    <row r="562" spans="12:38" x14ac:dyDescent="0.2">
      <c r="L562" s="2"/>
      <c r="S562" s="2"/>
      <c r="T562" s="2"/>
      <c r="Z562" s="2"/>
      <c r="AG562" s="1"/>
      <c r="AH562" s="1"/>
      <c r="AI562" s="1"/>
      <c r="AJ562" s="1"/>
      <c r="AK562"/>
      <c r="AL562"/>
    </row>
    <row r="563" spans="12:38" x14ac:dyDescent="0.2">
      <c r="L563" s="2"/>
      <c r="S563" s="2"/>
      <c r="T563" s="2"/>
      <c r="Z563" s="2"/>
      <c r="AG563" s="1"/>
      <c r="AH563" s="1"/>
      <c r="AI563" s="1"/>
      <c r="AJ563" s="1"/>
      <c r="AK563"/>
      <c r="AL563"/>
    </row>
    <row r="564" spans="12:38" x14ac:dyDescent="0.2">
      <c r="L564" s="2"/>
      <c r="S564" s="2"/>
      <c r="T564" s="2"/>
      <c r="Z564" s="2"/>
      <c r="AG564" s="1"/>
      <c r="AH564" s="1"/>
      <c r="AI564" s="1"/>
      <c r="AJ564" s="1"/>
      <c r="AK564"/>
      <c r="AL564"/>
    </row>
    <row r="565" spans="12:38" x14ac:dyDescent="0.2">
      <c r="L565" s="2"/>
      <c r="S565" s="2"/>
      <c r="T565" s="2"/>
      <c r="Z565" s="2"/>
      <c r="AG565" s="1"/>
      <c r="AH565" s="1"/>
      <c r="AI565" s="1"/>
      <c r="AJ565" s="1"/>
      <c r="AK565"/>
      <c r="AL565"/>
    </row>
    <row r="566" spans="12:38" x14ac:dyDescent="0.2">
      <c r="L566" s="2"/>
      <c r="S566" s="2"/>
      <c r="T566" s="2"/>
      <c r="Z566" s="2"/>
      <c r="AG566" s="1"/>
      <c r="AH566" s="1"/>
      <c r="AI566" s="1"/>
      <c r="AJ566" s="1"/>
      <c r="AK566"/>
      <c r="AL566"/>
    </row>
    <row r="567" spans="12:38" x14ac:dyDescent="0.2">
      <c r="L567" s="2"/>
      <c r="S567" s="2"/>
      <c r="T567" s="2"/>
      <c r="Z567" s="2"/>
      <c r="AG567" s="1"/>
      <c r="AH567" s="1"/>
      <c r="AI567" s="1"/>
      <c r="AJ567" s="1"/>
      <c r="AK567"/>
      <c r="AL567"/>
    </row>
    <row r="568" spans="12:38" x14ac:dyDescent="0.2">
      <c r="L568" s="2"/>
      <c r="S568" s="2"/>
      <c r="T568" s="2"/>
      <c r="Z568" s="2"/>
      <c r="AG568" s="1"/>
      <c r="AH568" s="1"/>
      <c r="AI568" s="1"/>
      <c r="AJ568" s="1"/>
      <c r="AK568"/>
      <c r="AL568"/>
    </row>
    <row r="569" spans="12:38" x14ac:dyDescent="0.2">
      <c r="L569" s="2"/>
      <c r="S569" s="2"/>
      <c r="T569" s="2"/>
      <c r="Z569" s="2"/>
      <c r="AG569" s="1"/>
      <c r="AH569" s="1"/>
      <c r="AI569" s="1"/>
      <c r="AJ569" s="1"/>
      <c r="AK569"/>
      <c r="AL569"/>
    </row>
    <row r="570" spans="12:38" x14ac:dyDescent="0.2">
      <c r="L570" s="2"/>
      <c r="S570" s="2"/>
      <c r="T570" s="2"/>
      <c r="Z570" s="2"/>
      <c r="AG570" s="1"/>
      <c r="AH570" s="1"/>
      <c r="AI570" s="1"/>
      <c r="AJ570" s="1"/>
      <c r="AK570"/>
      <c r="AL570"/>
    </row>
    <row r="571" spans="12:38" x14ac:dyDescent="0.2">
      <c r="L571" s="2"/>
      <c r="S571" s="2"/>
      <c r="T571" s="2"/>
      <c r="Z571" s="2"/>
      <c r="AG571" s="1"/>
      <c r="AH571" s="1"/>
      <c r="AI571" s="1"/>
      <c r="AJ571" s="1"/>
      <c r="AK571"/>
      <c r="AL571"/>
    </row>
    <row r="572" spans="12:38" x14ac:dyDescent="0.2">
      <c r="L572" s="2"/>
      <c r="S572" s="2"/>
      <c r="T572" s="2"/>
      <c r="Z572" s="2"/>
      <c r="AG572" s="1"/>
      <c r="AH572" s="1"/>
      <c r="AI572" s="1"/>
      <c r="AJ572" s="1"/>
      <c r="AK572"/>
      <c r="AL572"/>
    </row>
    <row r="573" spans="12:38" x14ac:dyDescent="0.2">
      <c r="L573" s="2"/>
      <c r="S573" s="2"/>
      <c r="T573" s="2"/>
      <c r="Z573" s="2"/>
      <c r="AG573" s="1"/>
      <c r="AH573" s="1"/>
      <c r="AI573" s="1"/>
      <c r="AJ573" s="1"/>
      <c r="AK573"/>
      <c r="AL573"/>
    </row>
    <row r="574" spans="12:38" x14ac:dyDescent="0.2">
      <c r="L574" s="2"/>
      <c r="S574" s="2"/>
      <c r="T574" s="2"/>
      <c r="Z574" s="2"/>
      <c r="AG574" s="1"/>
      <c r="AH574" s="1"/>
      <c r="AI574" s="1"/>
      <c r="AJ574" s="1"/>
      <c r="AK574"/>
      <c r="AL574"/>
    </row>
    <row r="575" spans="12:38" x14ac:dyDescent="0.2">
      <c r="L575" s="2"/>
      <c r="S575" s="2"/>
      <c r="T575" s="2"/>
      <c r="Z575" s="2"/>
      <c r="AG575" s="1"/>
      <c r="AH575" s="1"/>
      <c r="AI575" s="1"/>
      <c r="AJ575" s="1"/>
      <c r="AK575"/>
      <c r="AL575"/>
    </row>
    <row r="576" spans="12:38" x14ac:dyDescent="0.2">
      <c r="L576" s="2"/>
      <c r="S576" s="2"/>
      <c r="T576" s="2"/>
      <c r="Z576" s="2"/>
      <c r="AG576" s="1"/>
      <c r="AH576" s="1"/>
      <c r="AI576" s="1"/>
      <c r="AJ576" s="1"/>
      <c r="AK576"/>
      <c r="AL576"/>
    </row>
    <row r="577" spans="12:38" x14ac:dyDescent="0.2">
      <c r="L577" s="2"/>
      <c r="S577" s="2"/>
      <c r="T577" s="2"/>
      <c r="Z577" s="2"/>
      <c r="AG577" s="1"/>
      <c r="AH577" s="1"/>
      <c r="AI577" s="1"/>
      <c r="AJ577" s="1"/>
      <c r="AK577"/>
      <c r="AL577"/>
    </row>
    <row r="578" spans="12:38" x14ac:dyDescent="0.2">
      <c r="L578" s="2"/>
      <c r="S578" s="2"/>
      <c r="T578" s="2"/>
      <c r="Z578" s="2"/>
      <c r="AG578" s="1"/>
      <c r="AH578" s="1"/>
      <c r="AI578" s="1"/>
      <c r="AJ578" s="1"/>
      <c r="AK578"/>
      <c r="AL578"/>
    </row>
    <row r="579" spans="12:38" x14ac:dyDescent="0.2">
      <c r="L579" s="2"/>
      <c r="S579" s="2"/>
      <c r="T579" s="2"/>
      <c r="Z579" s="2"/>
      <c r="AG579" s="1"/>
      <c r="AH579" s="1"/>
      <c r="AI579" s="1"/>
      <c r="AJ579" s="1"/>
      <c r="AK579"/>
      <c r="AL579"/>
    </row>
    <row r="580" spans="12:38" x14ac:dyDescent="0.2">
      <c r="L580" s="2"/>
      <c r="S580" s="2"/>
      <c r="T580" s="2"/>
      <c r="Z580" s="2"/>
      <c r="AG580" s="1"/>
      <c r="AH580" s="1"/>
      <c r="AI580" s="1"/>
      <c r="AJ580" s="1"/>
      <c r="AK580"/>
      <c r="AL580"/>
    </row>
    <row r="581" spans="12:38" x14ac:dyDescent="0.2">
      <c r="L581" s="2"/>
      <c r="S581" s="2"/>
      <c r="T581" s="2"/>
      <c r="Z581" s="2"/>
      <c r="AG581" s="1"/>
      <c r="AH581" s="1"/>
      <c r="AI581" s="1"/>
      <c r="AJ581" s="1"/>
      <c r="AK581"/>
      <c r="AL581"/>
    </row>
    <row r="582" spans="12:38" x14ac:dyDescent="0.2">
      <c r="L582" s="2"/>
      <c r="S582" s="2"/>
      <c r="T582" s="2"/>
      <c r="Z582" s="2"/>
      <c r="AG582" s="1"/>
      <c r="AH582" s="1"/>
      <c r="AI582" s="1"/>
      <c r="AJ582" s="1"/>
      <c r="AK582"/>
      <c r="AL582"/>
    </row>
    <row r="583" spans="12:38" x14ac:dyDescent="0.2">
      <c r="L583" s="2"/>
      <c r="S583" s="2"/>
      <c r="T583" s="2"/>
      <c r="Z583" s="2"/>
      <c r="AG583" s="1"/>
      <c r="AH583" s="1"/>
      <c r="AI583" s="1"/>
      <c r="AJ583" s="1"/>
      <c r="AK583"/>
      <c r="AL583"/>
    </row>
    <row r="584" spans="12:38" x14ac:dyDescent="0.2">
      <c r="L584" s="2"/>
      <c r="S584" s="2"/>
      <c r="T584" s="2"/>
      <c r="Z584" s="2"/>
      <c r="AG584" s="1"/>
      <c r="AH584" s="1"/>
      <c r="AI584" s="1"/>
      <c r="AJ584" s="1"/>
      <c r="AK584"/>
      <c r="AL584"/>
    </row>
    <row r="585" spans="12:38" x14ac:dyDescent="0.2">
      <c r="L585" s="2"/>
      <c r="S585" s="2"/>
      <c r="T585" s="2"/>
      <c r="Z585" s="2"/>
      <c r="AG585" s="1"/>
      <c r="AH585" s="1"/>
      <c r="AI585" s="1"/>
      <c r="AJ585" s="1"/>
      <c r="AK585"/>
      <c r="AL585"/>
    </row>
    <row r="586" spans="12:38" x14ac:dyDescent="0.2">
      <c r="L586" s="2"/>
      <c r="S586" s="2"/>
      <c r="T586" s="2"/>
      <c r="Z586" s="2"/>
      <c r="AG586" s="1"/>
      <c r="AH586" s="1"/>
      <c r="AI586" s="1"/>
      <c r="AJ586" s="1"/>
      <c r="AK586"/>
      <c r="AL586"/>
    </row>
    <row r="587" spans="12:38" x14ac:dyDescent="0.2">
      <c r="L587" s="2"/>
      <c r="S587" s="2"/>
      <c r="T587" s="2"/>
      <c r="Z587" s="2"/>
      <c r="AG587" s="1"/>
      <c r="AH587" s="1"/>
      <c r="AI587" s="1"/>
      <c r="AJ587" s="1"/>
      <c r="AK587"/>
      <c r="AL587"/>
    </row>
    <row r="588" spans="12:38" x14ac:dyDescent="0.2">
      <c r="L588" s="2"/>
      <c r="S588" s="2"/>
      <c r="T588" s="2"/>
      <c r="Z588" s="2"/>
      <c r="AG588" s="1"/>
      <c r="AH588" s="1"/>
      <c r="AI588" s="1"/>
      <c r="AJ588" s="1"/>
      <c r="AK588"/>
      <c r="AL588"/>
    </row>
    <row r="589" spans="12:38" x14ac:dyDescent="0.2">
      <c r="L589" s="2"/>
      <c r="S589" s="2"/>
      <c r="T589" s="2"/>
      <c r="Z589" s="2"/>
      <c r="AG589" s="1"/>
      <c r="AH589" s="1"/>
      <c r="AI589" s="1"/>
      <c r="AJ589" s="1"/>
      <c r="AK589"/>
      <c r="AL589"/>
    </row>
    <row r="590" spans="12:38" x14ac:dyDescent="0.2">
      <c r="L590" s="2"/>
      <c r="S590" s="2"/>
      <c r="T590" s="2"/>
      <c r="Z590" s="2"/>
      <c r="AG590" s="1"/>
      <c r="AH590" s="1"/>
      <c r="AI590" s="1"/>
      <c r="AJ590" s="1"/>
      <c r="AK590"/>
      <c r="AL590"/>
    </row>
    <row r="591" spans="12:38" x14ac:dyDescent="0.2">
      <c r="L591" s="2"/>
      <c r="S591" s="2"/>
      <c r="T591" s="2"/>
      <c r="Z591" s="2"/>
      <c r="AG591" s="1"/>
      <c r="AH591" s="1"/>
      <c r="AI591" s="1"/>
      <c r="AJ591" s="1"/>
      <c r="AK591"/>
      <c r="AL591"/>
    </row>
    <row r="592" spans="12:38" x14ac:dyDescent="0.2">
      <c r="L592" s="2"/>
      <c r="S592" s="2"/>
      <c r="T592" s="2"/>
      <c r="Z592" s="2"/>
      <c r="AG592" s="1"/>
      <c r="AH592" s="1"/>
      <c r="AI592" s="1"/>
      <c r="AJ592" s="1"/>
      <c r="AK592"/>
      <c r="AL592"/>
    </row>
    <row r="593" spans="12:38" x14ac:dyDescent="0.2">
      <c r="L593" s="2"/>
      <c r="S593" s="2"/>
      <c r="T593" s="2"/>
      <c r="Z593" s="2"/>
      <c r="AG593" s="1"/>
      <c r="AH593" s="1"/>
      <c r="AI593" s="1"/>
      <c r="AJ593" s="1"/>
      <c r="AK593"/>
      <c r="AL593"/>
    </row>
    <row r="594" spans="12:38" x14ac:dyDescent="0.2">
      <c r="L594" s="2"/>
      <c r="S594" s="2"/>
      <c r="T594" s="2"/>
      <c r="Z594" s="2"/>
      <c r="AG594" s="1"/>
      <c r="AH594" s="1"/>
      <c r="AI594" s="1"/>
      <c r="AJ594" s="1"/>
      <c r="AK594"/>
      <c r="AL594"/>
    </row>
    <row r="595" spans="12:38" x14ac:dyDescent="0.2">
      <c r="L595" s="2"/>
      <c r="S595" s="2"/>
      <c r="T595" s="2"/>
      <c r="Z595" s="2"/>
      <c r="AG595" s="1"/>
      <c r="AH595" s="1"/>
      <c r="AI595" s="1"/>
      <c r="AJ595" s="1"/>
      <c r="AK595"/>
      <c r="AL595"/>
    </row>
    <row r="596" spans="12:38" x14ac:dyDescent="0.2">
      <c r="L596" s="2"/>
      <c r="S596" s="2"/>
      <c r="T596" s="2"/>
      <c r="Z596" s="2"/>
      <c r="AG596" s="1"/>
      <c r="AH596" s="1"/>
      <c r="AI596" s="1"/>
      <c r="AJ596" s="1"/>
      <c r="AK596"/>
      <c r="AL596"/>
    </row>
    <row r="597" spans="12:38" x14ac:dyDescent="0.2">
      <c r="L597" s="2"/>
      <c r="S597" s="2"/>
      <c r="T597" s="2"/>
      <c r="Z597" s="2"/>
      <c r="AG597" s="1"/>
      <c r="AH597" s="1"/>
      <c r="AI597" s="1"/>
      <c r="AJ597" s="1"/>
      <c r="AK597"/>
      <c r="AL597"/>
    </row>
    <row r="598" spans="12:38" x14ac:dyDescent="0.2">
      <c r="L598" s="2"/>
      <c r="S598" s="2"/>
      <c r="T598" s="2"/>
      <c r="Z598" s="2"/>
      <c r="AG598" s="1"/>
      <c r="AH598" s="1"/>
      <c r="AI598" s="1"/>
      <c r="AJ598" s="1"/>
      <c r="AK598"/>
      <c r="AL598"/>
    </row>
    <row r="599" spans="12:38" x14ac:dyDescent="0.2">
      <c r="L599" s="2"/>
      <c r="S599" s="2"/>
      <c r="T599" s="2"/>
      <c r="Z599" s="2"/>
      <c r="AG599" s="1"/>
      <c r="AH599" s="1"/>
      <c r="AI599" s="1"/>
      <c r="AJ599" s="1"/>
      <c r="AK599"/>
      <c r="AL599"/>
    </row>
    <row r="600" spans="12:38" x14ac:dyDescent="0.2">
      <c r="L600" s="2"/>
      <c r="S600" s="2"/>
      <c r="T600" s="2"/>
      <c r="Z600" s="2"/>
      <c r="AG600" s="1"/>
      <c r="AH600" s="1"/>
      <c r="AI600" s="1"/>
      <c r="AJ600" s="1"/>
      <c r="AK600"/>
      <c r="AL600"/>
    </row>
    <row r="601" spans="12:38" x14ac:dyDescent="0.2">
      <c r="L601" s="2"/>
      <c r="S601" s="2"/>
      <c r="T601" s="2"/>
      <c r="Z601" s="2"/>
      <c r="AG601" s="1"/>
      <c r="AH601" s="1"/>
      <c r="AI601" s="1"/>
      <c r="AJ601" s="1"/>
      <c r="AK601"/>
      <c r="AL601"/>
    </row>
    <row r="602" spans="12:38" x14ac:dyDescent="0.2">
      <c r="L602" s="2"/>
      <c r="S602" s="2"/>
      <c r="T602" s="2"/>
      <c r="Z602" s="2"/>
      <c r="AG602" s="1"/>
      <c r="AH602" s="1"/>
      <c r="AI602" s="1"/>
      <c r="AJ602" s="1"/>
      <c r="AK602"/>
      <c r="AL602"/>
    </row>
    <row r="603" spans="12:38" x14ac:dyDescent="0.2">
      <c r="L603" s="2"/>
      <c r="S603" s="2"/>
      <c r="T603" s="2"/>
      <c r="Z603" s="2"/>
      <c r="AG603" s="1"/>
      <c r="AH603" s="1"/>
      <c r="AI603" s="1"/>
      <c r="AJ603" s="1"/>
      <c r="AK603"/>
      <c r="AL603"/>
    </row>
    <row r="604" spans="12:38" x14ac:dyDescent="0.2">
      <c r="L604" s="2"/>
      <c r="S604" s="2"/>
      <c r="T604" s="2"/>
      <c r="Z604" s="2"/>
      <c r="AG604" s="1"/>
      <c r="AH604" s="1"/>
      <c r="AI604" s="1"/>
      <c r="AJ604" s="1"/>
      <c r="AK604"/>
      <c r="AL604"/>
    </row>
    <row r="605" spans="12:38" x14ac:dyDescent="0.2">
      <c r="L605" s="2"/>
      <c r="S605" s="2"/>
      <c r="T605" s="2"/>
      <c r="Z605" s="2"/>
      <c r="AG605" s="1"/>
      <c r="AH605" s="1"/>
      <c r="AI605" s="1"/>
      <c r="AJ605" s="1"/>
      <c r="AK605"/>
      <c r="AL605"/>
    </row>
    <row r="606" spans="12:38" x14ac:dyDescent="0.2">
      <c r="L606" s="2"/>
      <c r="S606" s="2"/>
      <c r="T606" s="2"/>
      <c r="Z606" s="2"/>
      <c r="AG606" s="1"/>
      <c r="AH606" s="1"/>
      <c r="AI606" s="1"/>
      <c r="AJ606" s="1"/>
      <c r="AK606"/>
      <c r="AL606"/>
    </row>
    <row r="607" spans="12:38" x14ac:dyDescent="0.2">
      <c r="L607" s="2"/>
      <c r="S607" s="2"/>
      <c r="T607" s="2"/>
      <c r="Z607" s="2"/>
      <c r="AG607" s="1"/>
      <c r="AH607" s="1"/>
      <c r="AI607" s="1"/>
      <c r="AJ607" s="1"/>
      <c r="AK607"/>
      <c r="AL607"/>
    </row>
    <row r="608" spans="12:38" x14ac:dyDescent="0.2">
      <c r="L608" s="2"/>
      <c r="S608" s="2"/>
      <c r="T608" s="2"/>
      <c r="Z608" s="2"/>
      <c r="AG608" s="1"/>
      <c r="AH608" s="1"/>
      <c r="AI608" s="1"/>
      <c r="AJ608" s="1"/>
      <c r="AK608"/>
      <c r="AL608"/>
    </row>
    <row r="609" spans="12:38" x14ac:dyDescent="0.2">
      <c r="L609" s="2"/>
      <c r="S609" s="2"/>
      <c r="T609" s="2"/>
      <c r="Z609" s="2"/>
      <c r="AG609" s="1"/>
      <c r="AH609" s="1"/>
      <c r="AI609" s="1"/>
      <c r="AJ609" s="1"/>
      <c r="AK609"/>
      <c r="AL609"/>
    </row>
    <row r="610" spans="12:38" x14ac:dyDescent="0.2">
      <c r="L610" s="2"/>
      <c r="S610" s="2"/>
      <c r="T610" s="2"/>
      <c r="Z610" s="2"/>
      <c r="AG610" s="1"/>
      <c r="AH610" s="1"/>
      <c r="AI610" s="1"/>
      <c r="AJ610" s="1"/>
      <c r="AK610"/>
      <c r="AL610"/>
    </row>
    <row r="611" spans="12:38" x14ac:dyDescent="0.2">
      <c r="L611" s="2"/>
      <c r="S611" s="2"/>
      <c r="T611" s="2"/>
      <c r="Z611" s="2"/>
      <c r="AG611" s="1"/>
      <c r="AH611" s="1"/>
      <c r="AI611" s="1"/>
      <c r="AJ611" s="1"/>
      <c r="AK611"/>
      <c r="AL611"/>
    </row>
    <row r="612" spans="12:38" x14ac:dyDescent="0.2">
      <c r="L612" s="2"/>
      <c r="S612" s="2"/>
      <c r="T612" s="2"/>
      <c r="Z612" s="2"/>
      <c r="AG612" s="1"/>
      <c r="AH612" s="1"/>
      <c r="AI612" s="1"/>
      <c r="AJ612" s="1"/>
      <c r="AK612"/>
      <c r="AL612"/>
    </row>
    <row r="613" spans="12:38" x14ac:dyDescent="0.2">
      <c r="L613" s="2"/>
      <c r="S613" s="2"/>
      <c r="T613" s="2"/>
      <c r="Z613" s="2"/>
      <c r="AG613" s="1"/>
      <c r="AH613" s="1"/>
      <c r="AI613" s="1"/>
      <c r="AJ613" s="1"/>
      <c r="AK613"/>
      <c r="AL613"/>
    </row>
    <row r="614" spans="12:38" x14ac:dyDescent="0.2">
      <c r="L614" s="2"/>
      <c r="S614" s="2"/>
      <c r="T614" s="2"/>
      <c r="Z614" s="2"/>
      <c r="AG614" s="1"/>
      <c r="AH614" s="1"/>
      <c r="AI614" s="1"/>
      <c r="AJ614" s="1"/>
      <c r="AK614"/>
      <c r="AL614"/>
    </row>
    <row r="615" spans="12:38" x14ac:dyDescent="0.2">
      <c r="L615" s="2"/>
      <c r="S615" s="2"/>
      <c r="T615" s="2"/>
      <c r="Z615" s="2"/>
      <c r="AG615" s="1"/>
      <c r="AH615" s="1"/>
      <c r="AI615" s="1"/>
      <c r="AJ615" s="1"/>
      <c r="AK615"/>
      <c r="AL615"/>
    </row>
    <row r="616" spans="12:38" x14ac:dyDescent="0.2">
      <c r="L616" s="2"/>
      <c r="S616" s="2"/>
      <c r="T616" s="2"/>
      <c r="Z616" s="2"/>
      <c r="AG616" s="1"/>
      <c r="AH616" s="1"/>
      <c r="AI616" s="1"/>
      <c r="AJ616" s="1"/>
      <c r="AK616"/>
      <c r="AL616"/>
    </row>
    <row r="617" spans="12:38" x14ac:dyDescent="0.2">
      <c r="L617" s="2"/>
      <c r="S617" s="2"/>
      <c r="T617" s="2"/>
      <c r="Z617" s="2"/>
      <c r="AG617" s="1"/>
      <c r="AH617" s="1"/>
      <c r="AI617" s="1"/>
      <c r="AJ617" s="1"/>
      <c r="AK617"/>
      <c r="AL617"/>
    </row>
    <row r="618" spans="12:38" x14ac:dyDescent="0.2">
      <c r="L618" s="2"/>
      <c r="S618" s="2"/>
      <c r="T618" s="2"/>
      <c r="Z618" s="2"/>
      <c r="AG618" s="1"/>
      <c r="AH618" s="1"/>
      <c r="AI618" s="1"/>
      <c r="AJ618" s="1"/>
      <c r="AK618"/>
      <c r="AL618"/>
    </row>
    <row r="619" spans="12:38" x14ac:dyDescent="0.2">
      <c r="L619" s="2"/>
      <c r="S619" s="2"/>
      <c r="T619" s="2"/>
      <c r="Z619" s="2"/>
      <c r="AG619" s="1"/>
      <c r="AH619" s="1"/>
      <c r="AI619" s="1"/>
      <c r="AJ619" s="1"/>
      <c r="AK619"/>
      <c r="AL619"/>
    </row>
    <row r="620" spans="12:38" x14ac:dyDescent="0.2">
      <c r="L620" s="2"/>
      <c r="S620" s="2"/>
      <c r="T620" s="2"/>
      <c r="Z620" s="2"/>
      <c r="AG620" s="1"/>
      <c r="AH620" s="1"/>
      <c r="AI620" s="1"/>
      <c r="AJ620" s="1"/>
      <c r="AK620"/>
      <c r="AL620"/>
    </row>
    <row r="621" spans="12:38" x14ac:dyDescent="0.2">
      <c r="L621" s="2"/>
      <c r="S621" s="2"/>
      <c r="T621" s="2"/>
      <c r="Z621" s="2"/>
      <c r="AG621" s="1"/>
      <c r="AH621" s="1"/>
      <c r="AI621" s="1"/>
      <c r="AJ621" s="1"/>
      <c r="AK621"/>
      <c r="AL621"/>
    </row>
    <row r="622" spans="12:38" x14ac:dyDescent="0.2">
      <c r="L622" s="2"/>
      <c r="S622" s="2"/>
      <c r="T622" s="2"/>
      <c r="Z622" s="2"/>
      <c r="AG622" s="1"/>
      <c r="AH622" s="1"/>
      <c r="AI622" s="1"/>
      <c r="AJ622" s="1"/>
      <c r="AK622"/>
      <c r="AL622"/>
    </row>
    <row r="623" spans="12:38" x14ac:dyDescent="0.2">
      <c r="L623" s="2"/>
      <c r="S623" s="2"/>
      <c r="T623" s="2"/>
      <c r="Z623" s="2"/>
      <c r="AG623" s="1"/>
      <c r="AH623" s="1"/>
      <c r="AI623" s="1"/>
      <c r="AJ623" s="1"/>
      <c r="AK623"/>
      <c r="AL623"/>
    </row>
    <row r="624" spans="12:38" x14ac:dyDescent="0.2">
      <c r="L624" s="2"/>
      <c r="S624" s="2"/>
      <c r="T624" s="2"/>
      <c r="Z624" s="2"/>
      <c r="AG624" s="1"/>
      <c r="AH624" s="1"/>
      <c r="AI624" s="1"/>
      <c r="AJ624" s="1"/>
      <c r="AK624"/>
      <c r="AL624"/>
    </row>
    <row r="625" spans="12:38" x14ac:dyDescent="0.2">
      <c r="L625" s="2"/>
      <c r="S625" s="2"/>
      <c r="T625" s="2"/>
      <c r="Z625" s="2"/>
      <c r="AG625" s="1"/>
      <c r="AH625" s="1"/>
      <c r="AI625" s="1"/>
      <c r="AJ625" s="1"/>
      <c r="AK625"/>
      <c r="AL625"/>
    </row>
    <row r="626" spans="12:38" x14ac:dyDescent="0.2">
      <c r="L626" s="2"/>
      <c r="S626" s="2"/>
      <c r="T626" s="2"/>
      <c r="Z626" s="2"/>
      <c r="AG626" s="1"/>
      <c r="AH626" s="1"/>
      <c r="AI626" s="1"/>
      <c r="AJ626" s="1"/>
      <c r="AK626"/>
      <c r="AL626"/>
    </row>
    <row r="627" spans="12:38" x14ac:dyDescent="0.2">
      <c r="L627" s="2"/>
      <c r="S627" s="2"/>
      <c r="T627" s="2"/>
      <c r="Z627" s="2"/>
      <c r="AG627" s="1"/>
      <c r="AH627" s="1"/>
      <c r="AI627" s="1"/>
      <c r="AJ627" s="1"/>
      <c r="AK627"/>
      <c r="AL627"/>
    </row>
    <row r="628" spans="12:38" x14ac:dyDescent="0.2">
      <c r="L628" s="2"/>
      <c r="S628" s="2"/>
      <c r="T628" s="2"/>
      <c r="Z628" s="2"/>
      <c r="AG628" s="1"/>
      <c r="AH628" s="1"/>
      <c r="AI628" s="1"/>
      <c r="AJ628" s="1"/>
      <c r="AK628"/>
      <c r="AL628"/>
    </row>
    <row r="629" spans="12:38" x14ac:dyDescent="0.2">
      <c r="L629" s="2"/>
      <c r="S629" s="2"/>
      <c r="T629" s="2"/>
      <c r="Z629" s="2"/>
      <c r="AG629" s="1"/>
      <c r="AH629" s="1"/>
      <c r="AI629" s="1"/>
      <c r="AJ629" s="1"/>
      <c r="AK629"/>
      <c r="AL629"/>
    </row>
    <row r="630" spans="12:38" x14ac:dyDescent="0.2">
      <c r="L630" s="2"/>
      <c r="S630" s="2"/>
      <c r="T630" s="2"/>
      <c r="Z630" s="2"/>
      <c r="AG630" s="1"/>
      <c r="AH630" s="1"/>
      <c r="AI630" s="1"/>
      <c r="AJ630" s="1"/>
      <c r="AK630"/>
      <c r="AL630"/>
    </row>
    <row r="631" spans="12:38" x14ac:dyDescent="0.2">
      <c r="L631" s="2"/>
      <c r="S631" s="2"/>
      <c r="T631" s="2"/>
      <c r="Z631" s="2"/>
      <c r="AG631" s="1"/>
      <c r="AH631" s="1"/>
      <c r="AI631" s="1"/>
      <c r="AJ631" s="1"/>
      <c r="AK631"/>
      <c r="AL631"/>
    </row>
    <row r="632" spans="12:38" x14ac:dyDescent="0.2">
      <c r="L632" s="2"/>
      <c r="S632" s="2"/>
      <c r="T632" s="2"/>
      <c r="Z632" s="2"/>
      <c r="AG632" s="1"/>
      <c r="AH632" s="1"/>
      <c r="AI632" s="1"/>
      <c r="AJ632" s="1"/>
      <c r="AK632"/>
      <c r="AL632"/>
    </row>
    <row r="633" spans="12:38" x14ac:dyDescent="0.2">
      <c r="L633" s="2"/>
      <c r="S633" s="2"/>
      <c r="T633" s="2"/>
      <c r="Z633" s="2"/>
      <c r="AG633" s="1"/>
      <c r="AH633" s="1"/>
      <c r="AI633" s="1"/>
      <c r="AJ633" s="1"/>
      <c r="AK633"/>
      <c r="AL633"/>
    </row>
    <row r="634" spans="12:38" x14ac:dyDescent="0.2">
      <c r="L634" s="2"/>
      <c r="S634" s="2"/>
      <c r="T634" s="2"/>
      <c r="Z634" s="2"/>
      <c r="AG634" s="1"/>
      <c r="AH634" s="1"/>
      <c r="AI634" s="1"/>
      <c r="AJ634" s="1"/>
      <c r="AK634"/>
      <c r="AL634"/>
    </row>
    <row r="635" spans="12:38" x14ac:dyDescent="0.2">
      <c r="L635" s="2"/>
      <c r="S635" s="2"/>
      <c r="T635" s="2"/>
      <c r="Z635" s="2"/>
      <c r="AG635" s="1"/>
      <c r="AH635" s="1"/>
      <c r="AI635" s="1"/>
      <c r="AJ635" s="1"/>
      <c r="AK635"/>
      <c r="AL635"/>
    </row>
    <row r="636" spans="12:38" x14ac:dyDescent="0.2">
      <c r="L636" s="2"/>
      <c r="S636" s="2"/>
      <c r="T636" s="2"/>
      <c r="Z636" s="2"/>
      <c r="AG636" s="1"/>
      <c r="AH636" s="1"/>
      <c r="AI636" s="1"/>
      <c r="AJ636" s="1"/>
      <c r="AK636"/>
      <c r="AL636"/>
    </row>
    <row r="637" spans="12:38" x14ac:dyDescent="0.2">
      <c r="L637" s="2"/>
      <c r="S637" s="2"/>
      <c r="T637" s="2"/>
      <c r="Z637" s="2"/>
      <c r="AG637" s="1"/>
      <c r="AH637" s="1"/>
      <c r="AI637" s="1"/>
      <c r="AJ637" s="1"/>
      <c r="AK637"/>
      <c r="AL637"/>
    </row>
    <row r="638" spans="12:38" x14ac:dyDescent="0.2">
      <c r="L638" s="2"/>
      <c r="S638" s="2"/>
      <c r="T638" s="2"/>
      <c r="Z638" s="2"/>
      <c r="AG638" s="1"/>
      <c r="AH638" s="1"/>
      <c r="AI638" s="1"/>
      <c r="AJ638" s="1"/>
      <c r="AK638"/>
      <c r="AL638"/>
    </row>
    <row r="639" spans="12:38" x14ac:dyDescent="0.2">
      <c r="L639" s="2"/>
      <c r="S639" s="2"/>
      <c r="T639" s="2"/>
      <c r="Z639" s="2"/>
      <c r="AG639" s="1"/>
      <c r="AH639" s="1"/>
      <c r="AI639" s="1"/>
      <c r="AJ639" s="1"/>
      <c r="AK639"/>
      <c r="AL639"/>
    </row>
    <row r="640" spans="12:38" x14ac:dyDescent="0.2">
      <c r="L640" s="2"/>
      <c r="S640" s="2"/>
      <c r="T640" s="2"/>
      <c r="Z640" s="2"/>
      <c r="AG640" s="1"/>
      <c r="AH640" s="1"/>
      <c r="AI640" s="1"/>
      <c r="AJ640" s="1"/>
      <c r="AK640"/>
      <c r="AL640"/>
    </row>
    <row r="641" spans="12:38" x14ac:dyDescent="0.2">
      <c r="L641" s="2"/>
      <c r="S641" s="2"/>
      <c r="T641" s="2"/>
      <c r="Z641" s="2"/>
      <c r="AG641" s="1"/>
      <c r="AH641" s="1"/>
      <c r="AI641" s="1"/>
      <c r="AJ641" s="1"/>
      <c r="AK641"/>
      <c r="AL641"/>
    </row>
    <row r="642" spans="12:38" x14ac:dyDescent="0.2">
      <c r="L642" s="2"/>
      <c r="S642" s="2"/>
      <c r="T642" s="2"/>
      <c r="Z642" s="2"/>
      <c r="AG642" s="1"/>
      <c r="AH642" s="1"/>
      <c r="AI642" s="1"/>
      <c r="AJ642" s="1"/>
      <c r="AK642"/>
      <c r="AL642"/>
    </row>
    <row r="643" spans="12:38" x14ac:dyDescent="0.2">
      <c r="L643" s="2"/>
      <c r="S643" s="2"/>
      <c r="T643" s="2"/>
      <c r="Z643" s="2"/>
      <c r="AG643" s="1"/>
      <c r="AH643" s="1"/>
      <c r="AI643" s="1"/>
      <c r="AJ643" s="1"/>
      <c r="AK643"/>
      <c r="AL643"/>
    </row>
    <row r="644" spans="12:38" x14ac:dyDescent="0.2">
      <c r="L644" s="2"/>
      <c r="S644" s="2"/>
      <c r="T644" s="2"/>
      <c r="Z644" s="2"/>
      <c r="AG644" s="1"/>
      <c r="AH644" s="1"/>
      <c r="AI644" s="1"/>
      <c r="AJ644" s="1"/>
      <c r="AK644"/>
      <c r="AL644"/>
    </row>
    <row r="645" spans="12:38" x14ac:dyDescent="0.2">
      <c r="L645" s="2"/>
      <c r="S645" s="2"/>
      <c r="T645" s="2"/>
      <c r="Z645" s="2"/>
      <c r="AG645" s="1"/>
      <c r="AH645" s="1"/>
      <c r="AI645" s="1"/>
      <c r="AJ645" s="1"/>
      <c r="AK645"/>
      <c r="AL645"/>
    </row>
    <row r="646" spans="12:38" x14ac:dyDescent="0.2">
      <c r="L646" s="2"/>
      <c r="S646" s="2"/>
      <c r="T646" s="2"/>
      <c r="Z646" s="2"/>
      <c r="AG646" s="1"/>
      <c r="AH646" s="1"/>
      <c r="AI646" s="1"/>
      <c r="AJ646" s="1"/>
      <c r="AK646"/>
      <c r="AL646"/>
    </row>
    <row r="647" spans="12:38" x14ac:dyDescent="0.2">
      <c r="L647" s="2"/>
      <c r="S647" s="2"/>
      <c r="T647" s="2"/>
      <c r="Z647" s="2"/>
      <c r="AG647" s="1"/>
      <c r="AH647" s="1"/>
      <c r="AI647" s="1"/>
      <c r="AJ647" s="1"/>
      <c r="AK647"/>
      <c r="AL647"/>
    </row>
    <row r="648" spans="12:38" x14ac:dyDescent="0.2">
      <c r="L648" s="2"/>
      <c r="S648" s="2"/>
      <c r="T648" s="2"/>
      <c r="Z648" s="2"/>
      <c r="AG648" s="1"/>
      <c r="AH648" s="1"/>
      <c r="AI648" s="1"/>
      <c r="AJ648" s="1"/>
      <c r="AK648"/>
      <c r="AL648"/>
    </row>
    <row r="649" spans="12:38" x14ac:dyDescent="0.2">
      <c r="L649" s="2"/>
      <c r="S649" s="2"/>
      <c r="T649" s="2"/>
      <c r="Z649" s="2"/>
      <c r="AG649" s="1"/>
      <c r="AH649" s="1"/>
      <c r="AI649" s="1"/>
      <c r="AJ649" s="1"/>
      <c r="AK649"/>
      <c r="AL649"/>
    </row>
    <row r="650" spans="12:38" x14ac:dyDescent="0.2">
      <c r="L650" s="2"/>
      <c r="S650" s="2"/>
      <c r="T650" s="2"/>
      <c r="Z650" s="2"/>
      <c r="AG650" s="1"/>
      <c r="AH650" s="1"/>
      <c r="AI650" s="1"/>
      <c r="AJ650" s="1"/>
      <c r="AK650"/>
      <c r="AL650"/>
    </row>
    <row r="651" spans="12:38" x14ac:dyDescent="0.2">
      <c r="L651" s="2"/>
      <c r="S651" s="2"/>
      <c r="T651" s="2"/>
      <c r="Z651" s="2"/>
      <c r="AG651" s="1"/>
      <c r="AH651" s="1"/>
      <c r="AI651" s="1"/>
      <c r="AJ651" s="1"/>
      <c r="AK651"/>
      <c r="AL651"/>
    </row>
    <row r="652" spans="12:38" x14ac:dyDescent="0.2">
      <c r="L652" s="2"/>
      <c r="S652" s="2"/>
      <c r="T652" s="2"/>
      <c r="Z652" s="2"/>
      <c r="AG652" s="1"/>
      <c r="AH652" s="1"/>
      <c r="AI652" s="1"/>
      <c r="AJ652" s="1"/>
      <c r="AK652"/>
      <c r="AL652"/>
    </row>
    <row r="653" spans="12:38" x14ac:dyDescent="0.2">
      <c r="L653" s="2"/>
      <c r="S653" s="2"/>
      <c r="T653" s="2"/>
      <c r="Z653" s="2"/>
      <c r="AG653" s="1"/>
      <c r="AH653" s="1"/>
      <c r="AI653" s="1"/>
      <c r="AJ653" s="1"/>
      <c r="AK653"/>
      <c r="AL653"/>
    </row>
    <row r="654" spans="12:38" x14ac:dyDescent="0.2">
      <c r="L654" s="2"/>
      <c r="S654" s="2"/>
      <c r="T654" s="2"/>
      <c r="Z654" s="2"/>
      <c r="AG654" s="1"/>
      <c r="AH654" s="1"/>
      <c r="AI654" s="1"/>
      <c r="AJ654" s="1"/>
      <c r="AK654"/>
      <c r="AL654"/>
    </row>
    <row r="655" spans="12:38" x14ac:dyDescent="0.2">
      <c r="L655" s="2"/>
      <c r="S655" s="2"/>
      <c r="T655" s="2"/>
      <c r="Z655" s="2"/>
      <c r="AG655" s="1"/>
      <c r="AH655" s="1"/>
      <c r="AI655" s="1"/>
      <c r="AJ655" s="1"/>
      <c r="AK655"/>
      <c r="AL655"/>
    </row>
    <row r="656" spans="12:38" x14ac:dyDescent="0.2">
      <c r="L656" s="2"/>
      <c r="S656" s="2"/>
      <c r="T656" s="2"/>
      <c r="Z656" s="2"/>
      <c r="AG656" s="1"/>
      <c r="AH656" s="1"/>
      <c r="AI656" s="1"/>
      <c r="AJ656" s="1"/>
      <c r="AK656"/>
      <c r="AL656"/>
    </row>
    <row r="657" spans="12:38" x14ac:dyDescent="0.2">
      <c r="L657" s="2"/>
      <c r="S657" s="2"/>
      <c r="T657" s="2"/>
      <c r="Z657" s="2"/>
      <c r="AG657" s="1"/>
      <c r="AH657" s="1"/>
      <c r="AI657" s="1"/>
      <c r="AJ657" s="1"/>
      <c r="AK657"/>
      <c r="AL657"/>
    </row>
    <row r="658" spans="12:38" x14ac:dyDescent="0.2">
      <c r="L658" s="2"/>
      <c r="S658" s="2"/>
      <c r="T658" s="2"/>
      <c r="Z658" s="2"/>
      <c r="AG658" s="1"/>
      <c r="AH658" s="1"/>
      <c r="AI658" s="1"/>
      <c r="AJ658" s="1"/>
      <c r="AK658"/>
      <c r="AL658"/>
    </row>
    <row r="659" spans="12:38" x14ac:dyDescent="0.2">
      <c r="L659" s="2"/>
      <c r="S659" s="2"/>
      <c r="T659" s="2"/>
      <c r="Z659" s="2"/>
      <c r="AG659" s="1"/>
      <c r="AH659" s="1"/>
      <c r="AI659" s="1"/>
      <c r="AJ659" s="1"/>
      <c r="AK659"/>
      <c r="AL659"/>
    </row>
    <row r="660" spans="12:38" x14ac:dyDescent="0.2">
      <c r="L660" s="2"/>
      <c r="S660" s="2"/>
      <c r="T660" s="2"/>
      <c r="Z660" s="2"/>
      <c r="AG660" s="1"/>
      <c r="AH660" s="1"/>
      <c r="AI660" s="1"/>
      <c r="AJ660" s="1"/>
      <c r="AK660"/>
      <c r="AL660"/>
    </row>
    <row r="661" spans="12:38" x14ac:dyDescent="0.2">
      <c r="L661" s="2"/>
      <c r="S661" s="2"/>
      <c r="T661" s="2"/>
      <c r="Z661" s="2"/>
      <c r="AG661" s="1"/>
      <c r="AH661" s="1"/>
      <c r="AI661" s="1"/>
      <c r="AJ661" s="1"/>
      <c r="AK661"/>
      <c r="AL661"/>
    </row>
    <row r="662" spans="12:38" x14ac:dyDescent="0.2">
      <c r="L662" s="2"/>
      <c r="S662" s="2"/>
      <c r="T662" s="2"/>
      <c r="Z662" s="2"/>
      <c r="AG662" s="1"/>
      <c r="AH662" s="1"/>
      <c r="AI662" s="1"/>
      <c r="AJ662" s="1"/>
      <c r="AK662"/>
      <c r="AL662"/>
    </row>
    <row r="663" spans="12:38" x14ac:dyDescent="0.2">
      <c r="L663" s="2"/>
      <c r="S663" s="2"/>
      <c r="T663" s="2"/>
      <c r="Z663" s="2"/>
      <c r="AG663" s="1"/>
      <c r="AH663" s="1"/>
      <c r="AI663" s="1"/>
      <c r="AJ663" s="1"/>
      <c r="AK663"/>
      <c r="AL663"/>
    </row>
    <row r="664" spans="12:38" x14ac:dyDescent="0.2">
      <c r="L664" s="2"/>
      <c r="S664" s="2"/>
      <c r="T664" s="2"/>
      <c r="Z664" s="2"/>
      <c r="AG664" s="1"/>
      <c r="AH664" s="1"/>
      <c r="AI664" s="1"/>
      <c r="AJ664" s="1"/>
      <c r="AK664"/>
      <c r="AL664"/>
    </row>
    <row r="665" spans="12:38" x14ac:dyDescent="0.2">
      <c r="L665" s="2"/>
      <c r="S665" s="2"/>
      <c r="T665" s="2"/>
      <c r="Z665" s="2"/>
      <c r="AG665" s="1"/>
      <c r="AH665" s="1"/>
      <c r="AI665" s="1"/>
      <c r="AJ665" s="1"/>
      <c r="AK665"/>
      <c r="AL665"/>
    </row>
    <row r="666" spans="12:38" x14ac:dyDescent="0.2">
      <c r="L666" s="2"/>
      <c r="S666" s="2"/>
      <c r="T666" s="2"/>
      <c r="Z666" s="2"/>
      <c r="AG666" s="1"/>
      <c r="AH666" s="1"/>
      <c r="AI666" s="1"/>
      <c r="AJ666" s="1"/>
      <c r="AK666"/>
      <c r="AL666"/>
    </row>
    <row r="667" spans="12:38" x14ac:dyDescent="0.2">
      <c r="L667" s="2"/>
      <c r="S667" s="2"/>
      <c r="T667" s="2"/>
      <c r="Z667" s="2"/>
      <c r="AG667" s="1"/>
      <c r="AH667" s="1"/>
      <c r="AI667" s="1"/>
      <c r="AJ667" s="1"/>
      <c r="AK667"/>
      <c r="AL667"/>
    </row>
    <row r="668" spans="12:38" x14ac:dyDescent="0.2">
      <c r="L668" s="2"/>
      <c r="S668" s="2"/>
      <c r="T668" s="2"/>
      <c r="Z668" s="2"/>
      <c r="AG668" s="1"/>
      <c r="AH668" s="1"/>
      <c r="AI668" s="1"/>
      <c r="AJ668" s="1"/>
      <c r="AK668"/>
      <c r="AL668"/>
    </row>
    <row r="669" spans="12:38" x14ac:dyDescent="0.2">
      <c r="L669" s="2"/>
      <c r="S669" s="2"/>
      <c r="T669" s="2"/>
      <c r="Z669" s="2"/>
      <c r="AG669" s="1"/>
      <c r="AH669" s="1"/>
      <c r="AI669" s="1"/>
      <c r="AJ669" s="1"/>
      <c r="AK669"/>
      <c r="AL669"/>
    </row>
    <row r="670" spans="12:38" x14ac:dyDescent="0.2">
      <c r="L670" s="2"/>
      <c r="S670" s="2"/>
      <c r="T670" s="2"/>
      <c r="Z670" s="2"/>
      <c r="AG670" s="1"/>
      <c r="AH670" s="1"/>
      <c r="AI670" s="1"/>
      <c r="AJ670" s="1"/>
      <c r="AK670"/>
      <c r="AL670"/>
    </row>
    <row r="671" spans="12:38" x14ac:dyDescent="0.2">
      <c r="L671" s="2"/>
      <c r="S671" s="2"/>
      <c r="T671" s="2"/>
      <c r="Z671" s="2"/>
      <c r="AG671" s="1"/>
      <c r="AH671" s="1"/>
      <c r="AI671" s="1"/>
      <c r="AJ671" s="1"/>
      <c r="AK671"/>
      <c r="AL671"/>
    </row>
    <row r="672" spans="12:38" x14ac:dyDescent="0.2">
      <c r="L672" s="2"/>
      <c r="S672" s="2"/>
      <c r="T672" s="2"/>
      <c r="Z672" s="2"/>
      <c r="AG672" s="1"/>
      <c r="AH672" s="1"/>
      <c r="AI672" s="1"/>
      <c r="AJ672" s="1"/>
      <c r="AK672"/>
      <c r="AL672"/>
    </row>
    <row r="673" spans="12:38" x14ac:dyDescent="0.2">
      <c r="L673" s="2"/>
      <c r="S673" s="2"/>
      <c r="T673" s="2"/>
      <c r="Z673" s="2"/>
      <c r="AG673" s="1"/>
      <c r="AH673" s="1"/>
      <c r="AI673" s="1"/>
      <c r="AJ673" s="1"/>
      <c r="AK673"/>
      <c r="AL673"/>
    </row>
    <row r="674" spans="12:38" x14ac:dyDescent="0.2">
      <c r="L674" s="2"/>
      <c r="S674" s="2"/>
      <c r="T674" s="2"/>
      <c r="Z674" s="2"/>
      <c r="AG674" s="1"/>
      <c r="AH674" s="1"/>
      <c r="AI674" s="1"/>
      <c r="AJ674" s="1"/>
      <c r="AK674"/>
      <c r="AL674"/>
    </row>
    <row r="675" spans="12:38" x14ac:dyDescent="0.2">
      <c r="L675" s="2"/>
      <c r="S675" s="2"/>
      <c r="T675" s="2"/>
      <c r="Z675" s="2"/>
      <c r="AG675" s="1"/>
      <c r="AH675" s="1"/>
      <c r="AI675" s="1"/>
      <c r="AJ675" s="1"/>
      <c r="AK675"/>
      <c r="AL675"/>
    </row>
    <row r="676" spans="12:38" x14ac:dyDescent="0.2">
      <c r="L676" s="2"/>
      <c r="S676" s="2"/>
      <c r="T676" s="2"/>
      <c r="Z676" s="2"/>
      <c r="AG676" s="1"/>
      <c r="AH676" s="1"/>
      <c r="AI676" s="1"/>
      <c r="AJ676" s="1"/>
      <c r="AK676"/>
      <c r="AL676"/>
    </row>
    <row r="677" spans="12:38" x14ac:dyDescent="0.2">
      <c r="L677" s="2"/>
      <c r="S677" s="2"/>
      <c r="T677" s="2"/>
      <c r="Z677" s="2"/>
      <c r="AG677" s="1"/>
      <c r="AH677" s="1"/>
      <c r="AI677" s="1"/>
      <c r="AJ677" s="1"/>
      <c r="AK677"/>
      <c r="AL677"/>
    </row>
    <row r="678" spans="12:38" x14ac:dyDescent="0.2">
      <c r="L678" s="2"/>
      <c r="S678" s="2"/>
      <c r="T678" s="2"/>
      <c r="Z678" s="2"/>
      <c r="AG678" s="1"/>
      <c r="AH678" s="1"/>
      <c r="AI678" s="1"/>
      <c r="AJ678" s="1"/>
      <c r="AK678"/>
      <c r="AL678"/>
    </row>
    <row r="679" spans="12:38" x14ac:dyDescent="0.2">
      <c r="L679" s="2"/>
      <c r="S679" s="2"/>
      <c r="T679" s="2"/>
      <c r="Z679" s="2"/>
      <c r="AG679" s="1"/>
      <c r="AH679" s="1"/>
      <c r="AI679" s="1"/>
      <c r="AJ679" s="1"/>
      <c r="AK679"/>
      <c r="AL679"/>
    </row>
    <row r="680" spans="12:38" x14ac:dyDescent="0.2">
      <c r="L680" s="2"/>
      <c r="S680" s="2"/>
      <c r="T680" s="2"/>
      <c r="Z680" s="2"/>
      <c r="AG680" s="1"/>
      <c r="AH680" s="1"/>
      <c r="AI680" s="1"/>
      <c r="AJ680" s="1"/>
      <c r="AK680"/>
      <c r="AL680"/>
    </row>
    <row r="681" spans="12:38" x14ac:dyDescent="0.2">
      <c r="L681" s="2"/>
      <c r="S681" s="2"/>
      <c r="T681" s="2"/>
      <c r="Z681" s="2"/>
      <c r="AG681" s="1"/>
      <c r="AH681" s="1"/>
      <c r="AI681" s="1"/>
      <c r="AJ681" s="1"/>
      <c r="AK681"/>
      <c r="AL681"/>
    </row>
    <row r="682" spans="12:38" x14ac:dyDescent="0.2">
      <c r="L682" s="2"/>
      <c r="S682" s="2"/>
      <c r="T682" s="2"/>
      <c r="Z682" s="2"/>
      <c r="AG682" s="1"/>
      <c r="AH682" s="1"/>
      <c r="AI682" s="1"/>
      <c r="AJ682" s="1"/>
      <c r="AK682"/>
      <c r="AL682"/>
    </row>
    <row r="683" spans="12:38" x14ac:dyDescent="0.2">
      <c r="L683" s="2"/>
      <c r="S683" s="2"/>
      <c r="T683" s="2"/>
      <c r="Z683" s="2"/>
      <c r="AG683" s="1"/>
      <c r="AH683" s="1"/>
      <c r="AI683" s="1"/>
      <c r="AJ683" s="1"/>
      <c r="AK683"/>
      <c r="AL683"/>
    </row>
    <row r="684" spans="12:38" x14ac:dyDescent="0.2">
      <c r="L684" s="2"/>
      <c r="S684" s="2"/>
      <c r="T684" s="2"/>
      <c r="Z684" s="2"/>
      <c r="AG684" s="1"/>
      <c r="AH684" s="1"/>
      <c r="AI684" s="1"/>
      <c r="AJ684" s="1"/>
      <c r="AK684"/>
      <c r="AL684"/>
    </row>
    <row r="685" spans="12:38" x14ac:dyDescent="0.2">
      <c r="L685" s="2"/>
      <c r="S685" s="2"/>
      <c r="T685" s="2"/>
      <c r="Z685" s="2"/>
      <c r="AG685" s="1"/>
      <c r="AH685" s="1"/>
      <c r="AI685" s="1"/>
      <c r="AJ685" s="1"/>
      <c r="AK685"/>
      <c r="AL685"/>
    </row>
    <row r="686" spans="12:38" x14ac:dyDescent="0.2">
      <c r="L686" s="2"/>
      <c r="S686" s="2"/>
      <c r="T686" s="2"/>
      <c r="Z686" s="2"/>
      <c r="AG686" s="1"/>
      <c r="AH686" s="1"/>
      <c r="AI686" s="1"/>
      <c r="AJ686" s="1"/>
      <c r="AK686"/>
      <c r="AL686"/>
    </row>
    <row r="687" spans="12:38" x14ac:dyDescent="0.2">
      <c r="L687" s="2"/>
      <c r="S687" s="2"/>
      <c r="T687" s="2"/>
      <c r="Z687" s="2"/>
      <c r="AG687" s="1"/>
      <c r="AH687" s="1"/>
      <c r="AI687" s="1"/>
      <c r="AJ687" s="1"/>
      <c r="AK687"/>
      <c r="AL687"/>
    </row>
    <row r="688" spans="12:38" x14ac:dyDescent="0.2">
      <c r="L688" s="2"/>
      <c r="S688" s="2"/>
      <c r="T688" s="2"/>
      <c r="Z688" s="2"/>
      <c r="AG688" s="1"/>
      <c r="AH688" s="1"/>
      <c r="AI688" s="1"/>
      <c r="AJ688" s="1"/>
      <c r="AK688"/>
      <c r="AL688"/>
    </row>
    <row r="689" spans="12:38" x14ac:dyDescent="0.2">
      <c r="L689" s="2"/>
      <c r="S689" s="2"/>
      <c r="T689" s="2"/>
      <c r="Z689" s="2"/>
      <c r="AG689" s="1"/>
      <c r="AH689" s="1"/>
      <c r="AI689" s="1"/>
      <c r="AJ689" s="1"/>
      <c r="AK689"/>
      <c r="AL689"/>
    </row>
    <row r="690" spans="12:38" x14ac:dyDescent="0.2">
      <c r="L690" s="2"/>
      <c r="S690" s="2"/>
      <c r="T690" s="2"/>
      <c r="Z690" s="2"/>
      <c r="AG690" s="1"/>
      <c r="AH690" s="1"/>
      <c r="AI690" s="1"/>
      <c r="AJ690" s="1"/>
      <c r="AK690"/>
      <c r="AL690"/>
    </row>
    <row r="691" spans="12:38" x14ac:dyDescent="0.2">
      <c r="L691" s="2"/>
      <c r="S691" s="2"/>
      <c r="T691" s="2"/>
      <c r="Z691" s="2"/>
      <c r="AG691" s="1"/>
      <c r="AH691" s="1"/>
      <c r="AI691" s="1"/>
      <c r="AJ691" s="1"/>
      <c r="AK691"/>
      <c r="AL691"/>
    </row>
    <row r="692" spans="12:38" x14ac:dyDescent="0.2">
      <c r="L692" s="2"/>
      <c r="S692" s="2"/>
      <c r="T692" s="2"/>
      <c r="Z692" s="2"/>
      <c r="AG692" s="1"/>
      <c r="AH692" s="1"/>
      <c r="AI692" s="1"/>
      <c r="AJ692" s="1"/>
      <c r="AK692"/>
      <c r="AL692"/>
    </row>
    <row r="693" spans="12:38" x14ac:dyDescent="0.2">
      <c r="L693" s="2"/>
      <c r="S693" s="2"/>
      <c r="T693" s="2"/>
      <c r="Z693" s="2"/>
      <c r="AG693" s="1"/>
      <c r="AH693" s="1"/>
      <c r="AI693" s="1"/>
      <c r="AJ693" s="1"/>
      <c r="AK693"/>
      <c r="AL693"/>
    </row>
    <row r="694" spans="12:38" x14ac:dyDescent="0.2">
      <c r="L694" s="2"/>
      <c r="S694" s="2"/>
      <c r="T694" s="2"/>
      <c r="Z694" s="2"/>
      <c r="AG694" s="1"/>
      <c r="AH694" s="1"/>
      <c r="AI694" s="1"/>
      <c r="AJ694" s="1"/>
      <c r="AK694"/>
      <c r="AL694"/>
    </row>
    <row r="695" spans="12:38" x14ac:dyDescent="0.2">
      <c r="L695" s="2"/>
      <c r="S695" s="2"/>
      <c r="T695" s="2"/>
      <c r="Z695" s="2"/>
      <c r="AG695" s="1"/>
      <c r="AH695" s="1"/>
      <c r="AI695" s="1"/>
      <c r="AJ695" s="1"/>
      <c r="AK695"/>
      <c r="AL695"/>
    </row>
    <row r="696" spans="12:38" x14ac:dyDescent="0.2">
      <c r="L696" s="2"/>
      <c r="S696" s="2"/>
      <c r="T696" s="2"/>
      <c r="Z696" s="2"/>
      <c r="AG696" s="1"/>
      <c r="AH696" s="1"/>
      <c r="AI696" s="1"/>
      <c r="AJ696" s="1"/>
      <c r="AK696"/>
      <c r="AL696"/>
    </row>
    <row r="697" spans="12:38" x14ac:dyDescent="0.2">
      <c r="L697" s="2"/>
      <c r="S697" s="2"/>
      <c r="T697" s="2"/>
      <c r="Z697" s="2"/>
      <c r="AG697" s="1"/>
      <c r="AH697" s="1"/>
      <c r="AI697" s="1"/>
      <c r="AJ697" s="1"/>
      <c r="AK697"/>
      <c r="AL697"/>
    </row>
    <row r="698" spans="12:38" x14ac:dyDescent="0.2">
      <c r="L698" s="2"/>
      <c r="S698" s="2"/>
      <c r="T698" s="2"/>
      <c r="Z698" s="2"/>
      <c r="AG698" s="1"/>
      <c r="AH698" s="1"/>
      <c r="AI698" s="1"/>
      <c r="AJ698" s="1"/>
      <c r="AK698"/>
      <c r="AL698"/>
    </row>
    <row r="699" spans="12:38" x14ac:dyDescent="0.2">
      <c r="L699" s="2"/>
      <c r="S699" s="2"/>
      <c r="T699" s="2"/>
      <c r="Z699" s="2"/>
      <c r="AG699" s="1"/>
      <c r="AH699" s="1"/>
      <c r="AI699" s="1"/>
      <c r="AJ699" s="1"/>
      <c r="AK699"/>
      <c r="AL699"/>
    </row>
    <row r="700" spans="12:38" x14ac:dyDescent="0.2">
      <c r="L700" s="2"/>
      <c r="S700" s="2"/>
      <c r="T700" s="2"/>
      <c r="Z700" s="2"/>
      <c r="AG700" s="1"/>
      <c r="AH700" s="1"/>
      <c r="AI700" s="1"/>
      <c r="AJ700" s="1"/>
      <c r="AK700"/>
      <c r="AL700"/>
    </row>
    <row r="701" spans="12:38" x14ac:dyDescent="0.2">
      <c r="L701" s="2"/>
      <c r="S701" s="2"/>
      <c r="T701" s="2"/>
      <c r="Z701" s="2"/>
      <c r="AG701" s="1"/>
      <c r="AH701" s="1"/>
      <c r="AI701" s="1"/>
      <c r="AJ701" s="1"/>
      <c r="AK701"/>
      <c r="AL701"/>
    </row>
    <row r="702" spans="12:38" x14ac:dyDescent="0.2">
      <c r="L702" s="2"/>
      <c r="S702" s="2"/>
      <c r="T702" s="2"/>
      <c r="Z702" s="2"/>
      <c r="AG702" s="1"/>
      <c r="AH702" s="1"/>
      <c r="AI702" s="1"/>
      <c r="AJ702" s="1"/>
      <c r="AK702"/>
      <c r="AL702"/>
    </row>
    <row r="703" spans="12:38" x14ac:dyDescent="0.2">
      <c r="L703" s="2"/>
      <c r="S703" s="2"/>
      <c r="T703" s="2"/>
      <c r="Z703" s="2"/>
      <c r="AG703" s="1"/>
      <c r="AH703" s="1"/>
      <c r="AI703" s="1"/>
      <c r="AJ703" s="1"/>
      <c r="AK703"/>
      <c r="AL703"/>
    </row>
    <row r="704" spans="12:38" x14ac:dyDescent="0.2">
      <c r="L704" s="2"/>
      <c r="S704" s="2"/>
      <c r="T704" s="2"/>
      <c r="Z704" s="2"/>
      <c r="AG704" s="1"/>
      <c r="AH704" s="1"/>
      <c r="AI704" s="1"/>
      <c r="AJ704" s="1"/>
      <c r="AK704"/>
      <c r="AL704"/>
    </row>
    <row r="705" spans="12:38" x14ac:dyDescent="0.2">
      <c r="L705" s="2"/>
      <c r="S705" s="2"/>
      <c r="T705" s="2"/>
      <c r="Z705" s="2"/>
      <c r="AG705" s="1"/>
      <c r="AH705" s="1"/>
      <c r="AI705" s="1"/>
      <c r="AJ705" s="1"/>
      <c r="AK705"/>
      <c r="AL705"/>
    </row>
    <row r="706" spans="12:38" x14ac:dyDescent="0.2">
      <c r="L706" s="2"/>
      <c r="S706" s="2"/>
      <c r="T706" s="2"/>
      <c r="Z706" s="2"/>
      <c r="AG706" s="1"/>
      <c r="AH706" s="1"/>
      <c r="AI706" s="1"/>
      <c r="AJ706" s="1"/>
      <c r="AK706"/>
      <c r="AL706"/>
    </row>
    <row r="707" spans="12:38" x14ac:dyDescent="0.2">
      <c r="L707" s="2"/>
      <c r="S707" s="2"/>
      <c r="T707" s="2"/>
      <c r="Z707" s="2"/>
      <c r="AG707" s="1"/>
      <c r="AH707" s="1"/>
      <c r="AI707" s="1"/>
      <c r="AJ707" s="1"/>
      <c r="AK707"/>
      <c r="AL707"/>
    </row>
    <row r="708" spans="12:38" x14ac:dyDescent="0.2">
      <c r="L708" s="2"/>
      <c r="S708" s="2"/>
      <c r="T708" s="2"/>
      <c r="Z708" s="2"/>
      <c r="AG708" s="1"/>
      <c r="AH708" s="1"/>
      <c r="AI708" s="1"/>
      <c r="AJ708" s="1"/>
      <c r="AK708"/>
      <c r="AL708"/>
    </row>
    <row r="709" spans="12:38" x14ac:dyDescent="0.2">
      <c r="L709" s="2"/>
      <c r="S709" s="2"/>
      <c r="T709" s="2"/>
      <c r="Z709" s="2"/>
      <c r="AG709" s="1"/>
      <c r="AH709" s="1"/>
      <c r="AI709" s="1"/>
      <c r="AJ709" s="1"/>
      <c r="AK709"/>
      <c r="AL709"/>
    </row>
    <row r="710" spans="12:38" x14ac:dyDescent="0.2">
      <c r="L710" s="2"/>
      <c r="S710" s="2"/>
      <c r="T710" s="2"/>
      <c r="Z710" s="2"/>
      <c r="AG710" s="1"/>
      <c r="AH710" s="1"/>
      <c r="AI710" s="1"/>
      <c r="AJ710" s="1"/>
      <c r="AK710"/>
      <c r="AL710"/>
    </row>
    <row r="711" spans="12:38" x14ac:dyDescent="0.2">
      <c r="L711" s="2"/>
      <c r="S711" s="2"/>
      <c r="T711" s="2"/>
      <c r="Z711" s="2"/>
      <c r="AG711" s="1"/>
      <c r="AH711" s="1"/>
      <c r="AI711" s="1"/>
      <c r="AJ711" s="1"/>
      <c r="AK711"/>
      <c r="AL711"/>
    </row>
    <row r="712" spans="12:38" x14ac:dyDescent="0.2">
      <c r="L712" s="2"/>
      <c r="S712" s="2"/>
      <c r="T712" s="2"/>
      <c r="Z712" s="2"/>
      <c r="AG712" s="1"/>
      <c r="AH712" s="1"/>
      <c r="AI712" s="1"/>
      <c r="AJ712" s="1"/>
      <c r="AK712"/>
      <c r="AL712"/>
    </row>
    <row r="713" spans="12:38" x14ac:dyDescent="0.2">
      <c r="L713" s="2"/>
      <c r="S713" s="2"/>
      <c r="T713" s="2"/>
      <c r="Z713" s="2"/>
      <c r="AG713" s="1"/>
      <c r="AH713" s="1"/>
      <c r="AI713" s="1"/>
      <c r="AJ713" s="1"/>
      <c r="AK713"/>
      <c r="AL713"/>
    </row>
    <row r="714" spans="12:38" x14ac:dyDescent="0.2">
      <c r="L714" s="2"/>
      <c r="S714" s="2"/>
      <c r="T714" s="2"/>
      <c r="Z714" s="2"/>
      <c r="AG714" s="1"/>
      <c r="AH714" s="1"/>
      <c r="AI714" s="1"/>
      <c r="AJ714" s="1"/>
      <c r="AK714"/>
      <c r="AL714"/>
    </row>
    <row r="715" spans="12:38" x14ac:dyDescent="0.2">
      <c r="L715" s="2"/>
      <c r="S715" s="2"/>
      <c r="T715" s="2"/>
      <c r="Z715" s="2"/>
      <c r="AG715" s="1"/>
      <c r="AH715" s="1"/>
      <c r="AI715" s="1"/>
      <c r="AJ715" s="1"/>
      <c r="AK715"/>
      <c r="AL715"/>
    </row>
    <row r="716" spans="12:38" x14ac:dyDescent="0.2">
      <c r="L716" s="2"/>
      <c r="S716" s="2"/>
      <c r="T716" s="2"/>
      <c r="Z716" s="2"/>
      <c r="AG716" s="1"/>
      <c r="AH716" s="1"/>
      <c r="AI716" s="1"/>
      <c r="AJ716" s="1"/>
      <c r="AK716"/>
      <c r="AL716"/>
    </row>
    <row r="717" spans="12:38" x14ac:dyDescent="0.2">
      <c r="L717" s="2"/>
      <c r="S717" s="2"/>
      <c r="T717" s="2"/>
      <c r="Z717" s="2"/>
      <c r="AG717" s="1"/>
      <c r="AH717" s="1"/>
      <c r="AI717" s="1"/>
      <c r="AJ717" s="1"/>
      <c r="AK717"/>
      <c r="AL717"/>
    </row>
    <row r="718" spans="12:38" x14ac:dyDescent="0.2">
      <c r="L718" s="2"/>
      <c r="S718" s="2"/>
      <c r="T718" s="2"/>
      <c r="Z718" s="2"/>
      <c r="AG718" s="1"/>
      <c r="AH718" s="1"/>
      <c r="AI718" s="1"/>
      <c r="AJ718" s="1"/>
      <c r="AK718"/>
      <c r="AL718"/>
    </row>
    <row r="719" spans="12:38" x14ac:dyDescent="0.2">
      <c r="L719" s="2"/>
      <c r="S719" s="2"/>
      <c r="T719" s="2"/>
      <c r="Z719" s="2"/>
      <c r="AG719" s="1"/>
      <c r="AH719" s="1"/>
      <c r="AI719" s="1"/>
      <c r="AJ719" s="1"/>
      <c r="AK719"/>
      <c r="AL719"/>
    </row>
    <row r="720" spans="12:38" x14ac:dyDescent="0.2">
      <c r="L720" s="2"/>
      <c r="S720" s="2"/>
      <c r="T720" s="2"/>
      <c r="Z720" s="2"/>
      <c r="AG720" s="1"/>
      <c r="AH720" s="1"/>
      <c r="AI720" s="1"/>
      <c r="AJ720" s="1"/>
      <c r="AK720"/>
      <c r="AL720"/>
    </row>
    <row r="721" spans="12:38" x14ac:dyDescent="0.2">
      <c r="L721" s="2"/>
      <c r="S721" s="2"/>
      <c r="T721" s="2"/>
      <c r="Z721" s="2"/>
      <c r="AG721" s="1"/>
      <c r="AH721" s="1"/>
      <c r="AI721" s="1"/>
      <c r="AJ721" s="1"/>
      <c r="AK721"/>
      <c r="AL721"/>
    </row>
    <row r="722" spans="12:38" x14ac:dyDescent="0.2">
      <c r="L722" s="2"/>
      <c r="S722" s="2"/>
      <c r="T722" s="2"/>
      <c r="Z722" s="2"/>
      <c r="AG722" s="1"/>
      <c r="AH722" s="1"/>
      <c r="AI722" s="1"/>
      <c r="AJ722" s="1"/>
      <c r="AK722"/>
      <c r="AL722"/>
    </row>
    <row r="723" spans="12:38" x14ac:dyDescent="0.2">
      <c r="L723" s="2"/>
      <c r="S723" s="2"/>
      <c r="T723" s="2"/>
      <c r="Z723" s="2"/>
      <c r="AG723" s="1"/>
      <c r="AH723" s="1"/>
      <c r="AI723" s="1"/>
      <c r="AJ723" s="1"/>
      <c r="AK723"/>
      <c r="AL723"/>
    </row>
    <row r="724" spans="12:38" x14ac:dyDescent="0.2">
      <c r="L724" s="2"/>
      <c r="S724" s="2"/>
      <c r="T724" s="2"/>
      <c r="Z724" s="2"/>
      <c r="AG724" s="1"/>
      <c r="AH724" s="1"/>
      <c r="AI724" s="1"/>
      <c r="AJ724" s="1"/>
      <c r="AK724"/>
      <c r="AL724"/>
    </row>
    <row r="725" spans="12:38" x14ac:dyDescent="0.2">
      <c r="L725" s="2"/>
      <c r="S725" s="2"/>
      <c r="T725" s="2"/>
      <c r="Z725" s="2"/>
      <c r="AG725" s="1"/>
      <c r="AH725" s="1"/>
      <c r="AI725" s="1"/>
      <c r="AJ725" s="1"/>
      <c r="AK725"/>
      <c r="AL725"/>
    </row>
    <row r="726" spans="12:38" x14ac:dyDescent="0.2">
      <c r="L726" s="2"/>
      <c r="S726" s="2"/>
      <c r="T726" s="2"/>
      <c r="Z726" s="2"/>
      <c r="AG726" s="1"/>
      <c r="AH726" s="1"/>
      <c r="AI726" s="1"/>
      <c r="AJ726" s="1"/>
      <c r="AK726"/>
      <c r="AL726"/>
    </row>
    <row r="727" spans="12:38" x14ac:dyDescent="0.2">
      <c r="L727" s="2"/>
      <c r="S727" s="2"/>
      <c r="T727" s="2"/>
      <c r="Z727" s="2"/>
      <c r="AG727" s="1"/>
      <c r="AH727" s="1"/>
      <c r="AI727" s="1"/>
      <c r="AJ727" s="1"/>
      <c r="AK727"/>
      <c r="AL727"/>
    </row>
    <row r="728" spans="12:38" x14ac:dyDescent="0.2">
      <c r="L728" s="2"/>
      <c r="S728" s="2"/>
      <c r="T728" s="2"/>
      <c r="Z728" s="2"/>
      <c r="AG728" s="1"/>
      <c r="AH728" s="1"/>
      <c r="AI728" s="1"/>
      <c r="AJ728" s="1"/>
      <c r="AK728"/>
      <c r="AL728"/>
    </row>
    <row r="729" spans="12:38" x14ac:dyDescent="0.2">
      <c r="L729" s="2"/>
      <c r="S729" s="2"/>
      <c r="T729" s="2"/>
      <c r="Z729" s="2"/>
      <c r="AG729" s="1"/>
      <c r="AH729" s="1"/>
      <c r="AI729" s="1"/>
      <c r="AJ729" s="1"/>
      <c r="AK729"/>
      <c r="AL729"/>
    </row>
    <row r="730" spans="12:38" x14ac:dyDescent="0.2">
      <c r="L730" s="2"/>
      <c r="S730" s="2"/>
      <c r="T730" s="2"/>
      <c r="Z730" s="2"/>
      <c r="AG730" s="1"/>
      <c r="AH730" s="1"/>
      <c r="AI730" s="1"/>
      <c r="AJ730" s="1"/>
      <c r="AK730"/>
      <c r="AL730"/>
    </row>
    <row r="731" spans="12:38" x14ac:dyDescent="0.2">
      <c r="L731" s="2"/>
      <c r="S731" s="2"/>
      <c r="T731" s="2"/>
      <c r="Z731" s="2"/>
      <c r="AG731" s="1"/>
      <c r="AH731" s="1"/>
      <c r="AI731" s="1"/>
      <c r="AJ731" s="1"/>
      <c r="AK731"/>
      <c r="AL731"/>
    </row>
    <row r="732" spans="12:38" x14ac:dyDescent="0.2">
      <c r="L732" s="2"/>
      <c r="S732" s="2"/>
      <c r="T732" s="2"/>
      <c r="Z732" s="2"/>
      <c r="AG732" s="1"/>
      <c r="AH732" s="1"/>
      <c r="AI732" s="1"/>
      <c r="AJ732" s="1"/>
      <c r="AK732"/>
      <c r="AL732"/>
    </row>
    <row r="733" spans="12:38" x14ac:dyDescent="0.2">
      <c r="L733" s="2"/>
      <c r="S733" s="2"/>
      <c r="T733" s="2"/>
      <c r="Z733" s="2"/>
      <c r="AG733" s="1"/>
      <c r="AH733" s="1"/>
      <c r="AI733" s="1"/>
      <c r="AJ733" s="1"/>
      <c r="AK733"/>
      <c r="AL733"/>
    </row>
    <row r="734" spans="12:38" x14ac:dyDescent="0.2">
      <c r="L734" s="2"/>
      <c r="S734" s="2"/>
      <c r="T734" s="2"/>
      <c r="Z734" s="2"/>
      <c r="AG734" s="1"/>
      <c r="AH734" s="1"/>
      <c r="AI734" s="1"/>
      <c r="AJ734" s="1"/>
      <c r="AK734"/>
      <c r="AL734"/>
    </row>
    <row r="735" spans="12:38" x14ac:dyDescent="0.2">
      <c r="L735" s="2"/>
      <c r="S735" s="2"/>
      <c r="T735" s="2"/>
      <c r="Z735" s="2"/>
      <c r="AG735" s="1"/>
      <c r="AH735" s="1"/>
      <c r="AI735" s="1"/>
      <c r="AJ735" s="1"/>
      <c r="AK735"/>
      <c r="AL735"/>
    </row>
    <row r="736" spans="12:38" x14ac:dyDescent="0.2">
      <c r="L736" s="2"/>
      <c r="S736" s="2"/>
      <c r="T736" s="2"/>
      <c r="Z736" s="2"/>
      <c r="AG736" s="1"/>
      <c r="AH736" s="1"/>
      <c r="AI736" s="1"/>
      <c r="AJ736" s="1"/>
      <c r="AK736"/>
      <c r="AL736"/>
    </row>
    <row r="737" spans="12:38" x14ac:dyDescent="0.2">
      <c r="L737" s="2"/>
      <c r="S737" s="2"/>
      <c r="T737" s="2"/>
      <c r="Z737" s="2"/>
      <c r="AG737" s="1"/>
      <c r="AH737" s="1"/>
      <c r="AI737" s="1"/>
      <c r="AJ737" s="1"/>
      <c r="AK737"/>
      <c r="AL737"/>
    </row>
    <row r="738" spans="12:38" x14ac:dyDescent="0.2">
      <c r="L738" s="2"/>
      <c r="S738" s="2"/>
      <c r="T738" s="2"/>
      <c r="Z738" s="2"/>
      <c r="AG738" s="1"/>
      <c r="AH738" s="1"/>
      <c r="AI738" s="1"/>
      <c r="AJ738" s="1"/>
      <c r="AK738"/>
      <c r="AL738"/>
    </row>
    <row r="739" spans="12:38" x14ac:dyDescent="0.2">
      <c r="L739" s="2"/>
      <c r="S739" s="2"/>
      <c r="T739" s="2"/>
      <c r="Z739" s="2"/>
      <c r="AG739" s="1"/>
      <c r="AH739" s="1"/>
      <c r="AI739" s="1"/>
      <c r="AJ739" s="1"/>
      <c r="AK739"/>
      <c r="AL739"/>
    </row>
    <row r="740" spans="12:38" x14ac:dyDescent="0.2">
      <c r="L740" s="2"/>
      <c r="S740" s="2"/>
      <c r="T740" s="2"/>
      <c r="Z740" s="2"/>
      <c r="AG740" s="1"/>
      <c r="AH740" s="1"/>
      <c r="AI740" s="1"/>
      <c r="AJ740" s="1"/>
      <c r="AK740"/>
      <c r="AL740"/>
    </row>
    <row r="741" spans="12:38" x14ac:dyDescent="0.2">
      <c r="L741" s="2"/>
      <c r="S741" s="2"/>
      <c r="T741" s="2"/>
      <c r="Z741" s="2"/>
      <c r="AG741" s="1"/>
      <c r="AH741" s="1"/>
      <c r="AI741" s="1"/>
      <c r="AJ741" s="1"/>
      <c r="AK741"/>
      <c r="AL741"/>
    </row>
    <row r="742" spans="12:38" x14ac:dyDescent="0.2">
      <c r="L742" s="2"/>
      <c r="S742" s="2"/>
      <c r="T742" s="2"/>
      <c r="Z742" s="2"/>
      <c r="AG742" s="1"/>
      <c r="AH742" s="1"/>
      <c r="AI742" s="1"/>
      <c r="AJ742" s="1"/>
      <c r="AK742"/>
      <c r="AL742"/>
    </row>
    <row r="743" spans="12:38" x14ac:dyDescent="0.2">
      <c r="L743" s="2"/>
      <c r="S743" s="2"/>
      <c r="T743" s="2"/>
      <c r="Z743" s="2"/>
      <c r="AG743" s="1"/>
      <c r="AH743" s="1"/>
      <c r="AI743" s="1"/>
      <c r="AJ743" s="1"/>
      <c r="AK743"/>
      <c r="AL743"/>
    </row>
    <row r="744" spans="12:38" x14ac:dyDescent="0.2">
      <c r="L744" s="2"/>
      <c r="S744" s="2"/>
      <c r="T744" s="2"/>
      <c r="Z744" s="2"/>
      <c r="AG744" s="1"/>
      <c r="AH744" s="1"/>
      <c r="AI744" s="1"/>
      <c r="AJ744" s="1"/>
      <c r="AK744"/>
      <c r="AL744"/>
    </row>
    <row r="745" spans="12:38" x14ac:dyDescent="0.2">
      <c r="L745" s="2"/>
      <c r="S745" s="2"/>
      <c r="T745" s="2"/>
      <c r="Z745" s="2"/>
      <c r="AG745" s="1"/>
      <c r="AH745" s="1"/>
      <c r="AI745" s="1"/>
      <c r="AJ745" s="1"/>
      <c r="AK745"/>
      <c r="AL745"/>
    </row>
    <row r="746" spans="12:38" x14ac:dyDescent="0.2">
      <c r="L746" s="2"/>
      <c r="S746" s="2"/>
      <c r="T746" s="2"/>
      <c r="Z746" s="2"/>
      <c r="AG746" s="1"/>
      <c r="AH746" s="1"/>
      <c r="AI746" s="1"/>
      <c r="AJ746" s="1"/>
      <c r="AK746"/>
      <c r="AL746"/>
    </row>
    <row r="747" spans="12:38" x14ac:dyDescent="0.2">
      <c r="L747" s="2"/>
      <c r="S747" s="2"/>
      <c r="T747" s="2"/>
      <c r="Z747" s="2"/>
      <c r="AG747" s="1"/>
      <c r="AH747" s="1"/>
      <c r="AI747" s="1"/>
      <c r="AJ747" s="1"/>
      <c r="AK747"/>
      <c r="AL747"/>
    </row>
    <row r="748" spans="12:38" x14ac:dyDescent="0.2">
      <c r="L748" s="2"/>
      <c r="S748" s="2"/>
      <c r="T748" s="2"/>
      <c r="Z748" s="2"/>
      <c r="AG748" s="1"/>
      <c r="AH748" s="1"/>
      <c r="AI748" s="1"/>
      <c r="AJ748" s="1"/>
      <c r="AK748"/>
      <c r="AL748"/>
    </row>
    <row r="749" spans="12:38" x14ac:dyDescent="0.2">
      <c r="L749" s="2"/>
      <c r="S749" s="2"/>
      <c r="T749" s="2"/>
      <c r="Z749" s="2"/>
      <c r="AG749" s="1"/>
      <c r="AH749" s="1"/>
      <c r="AI749" s="1"/>
      <c r="AJ749" s="1"/>
      <c r="AK749"/>
      <c r="AL749"/>
    </row>
    <row r="750" spans="12:38" x14ac:dyDescent="0.2">
      <c r="L750" s="2"/>
      <c r="S750" s="2"/>
      <c r="T750" s="2"/>
      <c r="Z750" s="2"/>
      <c r="AG750" s="1"/>
      <c r="AH750" s="1"/>
      <c r="AI750" s="1"/>
      <c r="AJ750" s="1"/>
      <c r="AK750"/>
      <c r="AL750"/>
    </row>
    <row r="751" spans="12:38" x14ac:dyDescent="0.2">
      <c r="L751" s="2"/>
      <c r="S751" s="2"/>
      <c r="T751" s="2"/>
      <c r="Z751" s="2"/>
      <c r="AG751" s="1"/>
      <c r="AH751" s="1"/>
      <c r="AI751" s="1"/>
      <c r="AJ751" s="1"/>
      <c r="AK751"/>
      <c r="AL751"/>
    </row>
    <row r="752" spans="12:38" x14ac:dyDescent="0.2">
      <c r="L752" s="2"/>
      <c r="S752" s="2"/>
      <c r="T752" s="2"/>
      <c r="Z752" s="2"/>
      <c r="AG752" s="1"/>
      <c r="AH752" s="1"/>
      <c r="AI752" s="1"/>
      <c r="AJ752" s="1"/>
      <c r="AK752"/>
      <c r="AL752"/>
    </row>
    <row r="753" spans="12:38" x14ac:dyDescent="0.2">
      <c r="L753" s="2"/>
      <c r="S753" s="2"/>
      <c r="T753" s="2"/>
      <c r="Z753" s="2"/>
      <c r="AG753" s="1"/>
      <c r="AH753" s="1"/>
      <c r="AI753" s="1"/>
      <c r="AJ753" s="1"/>
      <c r="AK753"/>
      <c r="AL753"/>
    </row>
    <row r="754" spans="12:38" x14ac:dyDescent="0.2">
      <c r="L754" s="2"/>
      <c r="S754" s="2"/>
      <c r="T754" s="2"/>
      <c r="Z754" s="2"/>
      <c r="AG754" s="1"/>
      <c r="AH754" s="1"/>
      <c r="AI754" s="1"/>
      <c r="AJ754" s="1"/>
      <c r="AK754"/>
      <c r="AL754"/>
    </row>
    <row r="755" spans="12:38" x14ac:dyDescent="0.2">
      <c r="L755" s="2"/>
      <c r="S755" s="2"/>
      <c r="T755" s="2"/>
      <c r="Z755" s="2"/>
      <c r="AG755" s="1"/>
      <c r="AH755" s="1"/>
      <c r="AI755" s="1"/>
      <c r="AJ755" s="1"/>
      <c r="AK755"/>
      <c r="AL755"/>
    </row>
    <row r="756" spans="12:38" x14ac:dyDescent="0.2">
      <c r="L756" s="2"/>
      <c r="S756" s="2"/>
      <c r="T756" s="2"/>
      <c r="Z756" s="2"/>
      <c r="AG756" s="1"/>
      <c r="AH756" s="1"/>
      <c r="AI756" s="1"/>
      <c r="AJ756" s="1"/>
      <c r="AK756"/>
      <c r="AL756"/>
    </row>
    <row r="757" spans="12:38" x14ac:dyDescent="0.2">
      <c r="L757" s="2"/>
      <c r="S757" s="2"/>
      <c r="T757" s="2"/>
      <c r="Z757" s="2"/>
      <c r="AG757" s="1"/>
      <c r="AH757" s="1"/>
      <c r="AI757" s="1"/>
      <c r="AJ757" s="1"/>
      <c r="AK757"/>
      <c r="AL757"/>
    </row>
    <row r="758" spans="12:38" x14ac:dyDescent="0.2">
      <c r="L758" s="2"/>
      <c r="S758" s="2"/>
      <c r="T758" s="2"/>
      <c r="Z758" s="2"/>
      <c r="AG758" s="1"/>
      <c r="AH758" s="1"/>
      <c r="AI758" s="1"/>
      <c r="AJ758" s="1"/>
      <c r="AK758"/>
      <c r="AL758"/>
    </row>
    <row r="759" spans="12:38" x14ac:dyDescent="0.2">
      <c r="L759" s="2"/>
      <c r="S759" s="2"/>
      <c r="T759" s="2"/>
      <c r="Z759" s="2"/>
      <c r="AG759" s="1"/>
      <c r="AH759" s="1"/>
      <c r="AI759" s="1"/>
      <c r="AJ759" s="1"/>
      <c r="AK759"/>
      <c r="AL759"/>
    </row>
    <row r="760" spans="12:38" x14ac:dyDescent="0.2">
      <c r="L760" s="2"/>
      <c r="S760" s="2"/>
      <c r="T760" s="2"/>
      <c r="Z760" s="2"/>
      <c r="AG760" s="1"/>
      <c r="AH760" s="1"/>
      <c r="AI760" s="1"/>
      <c r="AJ760" s="1"/>
      <c r="AK760"/>
      <c r="AL760"/>
    </row>
    <row r="761" spans="12:38" x14ac:dyDescent="0.2">
      <c r="L761" s="2"/>
      <c r="S761" s="2"/>
      <c r="T761" s="2"/>
      <c r="Z761" s="2"/>
      <c r="AG761" s="1"/>
      <c r="AH761" s="1"/>
      <c r="AI761" s="1"/>
      <c r="AJ761" s="1"/>
      <c r="AK761"/>
      <c r="AL761"/>
    </row>
    <row r="762" spans="12:38" x14ac:dyDescent="0.2">
      <c r="L762" s="2"/>
      <c r="S762" s="2"/>
      <c r="T762" s="2"/>
      <c r="Z762" s="2"/>
      <c r="AG762" s="1"/>
      <c r="AH762" s="1"/>
      <c r="AI762" s="1"/>
      <c r="AJ762" s="1"/>
      <c r="AK762"/>
      <c r="AL762"/>
    </row>
    <row r="763" spans="12:38" x14ac:dyDescent="0.2">
      <c r="L763" s="2"/>
      <c r="S763" s="2"/>
      <c r="T763" s="2"/>
      <c r="Z763" s="2"/>
      <c r="AG763" s="1"/>
      <c r="AH763" s="1"/>
      <c r="AI763" s="1"/>
      <c r="AJ763" s="1"/>
      <c r="AK763"/>
      <c r="AL763"/>
    </row>
    <row r="764" spans="12:38" x14ac:dyDescent="0.2">
      <c r="L764" s="2"/>
      <c r="S764" s="2"/>
      <c r="T764" s="2"/>
      <c r="Z764" s="2"/>
      <c r="AG764" s="1"/>
      <c r="AH764" s="1"/>
      <c r="AI764" s="1"/>
      <c r="AJ764" s="1"/>
      <c r="AK764"/>
      <c r="AL764"/>
    </row>
    <row r="765" spans="12:38" x14ac:dyDescent="0.2">
      <c r="L765" s="2"/>
      <c r="S765" s="2"/>
      <c r="T765" s="2"/>
      <c r="Z765" s="2"/>
      <c r="AG765" s="1"/>
      <c r="AH765" s="1"/>
      <c r="AI765" s="1"/>
      <c r="AJ765" s="1"/>
      <c r="AK765"/>
      <c r="AL765"/>
    </row>
    <row r="766" spans="12:38" x14ac:dyDescent="0.2">
      <c r="L766" s="2"/>
      <c r="S766" s="2"/>
      <c r="T766" s="2"/>
      <c r="Z766" s="2"/>
      <c r="AG766" s="1"/>
      <c r="AH766" s="1"/>
      <c r="AI766" s="1"/>
      <c r="AJ766" s="1"/>
      <c r="AK766"/>
      <c r="AL766"/>
    </row>
    <row r="767" spans="12:38" x14ac:dyDescent="0.2">
      <c r="L767" s="2"/>
      <c r="S767" s="2"/>
      <c r="T767" s="2"/>
      <c r="Z767" s="2"/>
      <c r="AG767" s="1"/>
      <c r="AH767" s="1"/>
      <c r="AI767" s="1"/>
      <c r="AJ767" s="1"/>
      <c r="AK767"/>
      <c r="AL767"/>
    </row>
    <row r="768" spans="12:38" x14ac:dyDescent="0.2">
      <c r="L768" s="2"/>
      <c r="S768" s="2"/>
      <c r="T768" s="2"/>
      <c r="Z768" s="2"/>
      <c r="AG768" s="1"/>
      <c r="AH768" s="1"/>
      <c r="AI768" s="1"/>
      <c r="AJ768" s="1"/>
      <c r="AK768"/>
      <c r="AL768"/>
    </row>
    <row r="769" spans="12:38" x14ac:dyDescent="0.2">
      <c r="L769" s="2"/>
      <c r="S769" s="2"/>
      <c r="T769" s="2"/>
      <c r="Z769" s="2"/>
      <c r="AG769" s="1"/>
      <c r="AH769" s="1"/>
      <c r="AI769" s="1"/>
      <c r="AJ769" s="1"/>
      <c r="AK769"/>
      <c r="AL769"/>
    </row>
    <row r="770" spans="12:38" x14ac:dyDescent="0.2">
      <c r="L770" s="2"/>
      <c r="S770" s="2"/>
      <c r="T770" s="2"/>
      <c r="Z770" s="2"/>
      <c r="AG770" s="1"/>
      <c r="AH770" s="1"/>
      <c r="AI770" s="1"/>
      <c r="AJ770" s="1"/>
      <c r="AK770"/>
      <c r="AL770"/>
    </row>
    <row r="771" spans="12:38" x14ac:dyDescent="0.2">
      <c r="L771" s="2"/>
      <c r="S771" s="2"/>
      <c r="T771" s="2"/>
      <c r="Z771" s="2"/>
      <c r="AG771" s="1"/>
      <c r="AH771" s="1"/>
      <c r="AI771" s="1"/>
      <c r="AJ771" s="1"/>
      <c r="AK771"/>
      <c r="AL771"/>
    </row>
    <row r="772" spans="12:38" x14ac:dyDescent="0.2">
      <c r="L772" s="2"/>
      <c r="S772" s="2"/>
      <c r="T772" s="2"/>
      <c r="Z772" s="2"/>
      <c r="AG772" s="1"/>
      <c r="AH772" s="1"/>
      <c r="AI772" s="1"/>
      <c r="AJ772" s="1"/>
      <c r="AK772"/>
      <c r="AL772"/>
    </row>
    <row r="773" spans="12:38" x14ac:dyDescent="0.2">
      <c r="L773" s="2"/>
      <c r="S773" s="2"/>
      <c r="T773" s="2"/>
      <c r="Z773" s="2"/>
      <c r="AG773" s="1"/>
      <c r="AH773" s="1"/>
      <c r="AI773" s="1"/>
      <c r="AJ773" s="1"/>
      <c r="AK773"/>
      <c r="AL773"/>
    </row>
  </sheetData>
  <mergeCells count="6">
    <mergeCell ref="AG1:AJ1"/>
    <mergeCell ref="A1:D1"/>
    <mergeCell ref="E1:K1"/>
    <mergeCell ref="L1:R1"/>
    <mergeCell ref="S1:Y1"/>
    <mergeCell ref="Z1:AF1"/>
  </mergeCells>
  <conditionalFormatting sqref="E2:K1048576 E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{F98496C5-82AD-314C-B86D-088F83F81E34}</x14:id>
        </ext>
      </extLst>
    </cfRule>
  </conditionalFormatting>
  <conditionalFormatting sqref="AG1:AG773 AL774:AL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{ADFC1CE2-1EF3-1B49-BE9A-2EAF08ABCB68}</x14:id>
        </ext>
      </extLst>
    </cfRule>
  </conditionalFormatting>
  <conditionalFormatting sqref="AH3:AH5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{A1F1ED9C-4180-8B4E-9CED-7F6F63E03D72}</x14:id>
        </ext>
      </extLst>
    </cfRule>
  </conditionalFormatting>
  <conditionalFormatting sqref="AI3:AI5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{64AE66A9-3C3A-904A-9FCC-94148E70858A}</x14:id>
        </ext>
      </extLst>
    </cfRule>
  </conditionalFormatting>
  <conditionalFormatting sqref="AI2:AI56 AB774:AB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{DD8306A1-AD3F-BE47-BD27-84A06D2FA17B}</x14:id>
        </ext>
      </extLst>
    </cfRule>
  </conditionalFormatting>
  <conditionalFormatting sqref="AJ3:AJ5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{C4D7DB03-2FD7-7045-9123-A50CCEB243E6}</x14:id>
        </ext>
      </extLst>
    </cfRule>
  </conditionalFormatting>
  <conditionalFormatting sqref="AJ3:AJ5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{45CBA1F3-0E14-2A4B-AF0E-9CF5E6FCFA1B}</x14:id>
        </ext>
      </extLst>
    </cfRule>
  </conditionalFormatting>
  <conditionalFormatting sqref="AC774:AI1048576 Z1 Z2:AF5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{416F86B6-004E-FD45-81F3-6E348CEBC0DF}</x14:id>
        </ext>
      </extLst>
    </cfRule>
  </conditionalFormatting>
  <conditionalFormatting sqref="M774:R1048576 AH2 T774:T1048576 AK774:AK1048576 L2:R5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{14FEC523-E39F-E346-80E1-FF6914B01BD7}</x14:id>
        </ext>
      </extLst>
    </cfRule>
  </conditionalFormatting>
  <conditionalFormatting sqref="U774:Y1048576 AI2 AA774:AB1048576 AJ774:AJ1048576 AI4:AI773 S2:Y5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{888ADF35-86C9-5D47-AC0A-0775639FE09F}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8496C5-82AD-314C-B86D-088F83F81E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E2:K1048576 E1</xm:sqref>
        </x14:conditionalFormatting>
        <x14:conditionalFormatting xmlns:xm="http://schemas.microsoft.com/office/excel/2006/main">
          <x14:cfRule type="dataBar" id="{ADFC1CE2-1EF3-1B49-BE9A-2EAF08ABC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AG1:AG773 AL774:AL1048576</xm:sqref>
        </x14:conditionalFormatting>
        <x14:conditionalFormatting xmlns:xm="http://schemas.microsoft.com/office/excel/2006/main">
          <x14:cfRule type="dataBar" id="{A1F1ED9C-4180-8B4E-9CED-7F6F63E03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AH3:AH56</xm:sqref>
        </x14:conditionalFormatting>
        <x14:conditionalFormatting xmlns:xm="http://schemas.microsoft.com/office/excel/2006/main">
          <x14:cfRule type="dataBar" id="{64AE66A9-3C3A-904A-9FCC-94148E708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AI3:AI56</xm:sqref>
        </x14:conditionalFormatting>
        <x14:conditionalFormatting xmlns:xm="http://schemas.microsoft.com/office/excel/2006/main">
          <x14:cfRule type="dataBar" id="{DD8306A1-AD3F-BE47-BD27-84A06D2FA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AI2:AI56 AB774:AB1048576</xm:sqref>
        </x14:conditionalFormatting>
        <x14:conditionalFormatting xmlns:xm="http://schemas.microsoft.com/office/excel/2006/main">
          <x14:cfRule type="dataBar" id="{C4D7DB03-2FD7-7045-9123-A50CCEB24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AJ3:AJ56</xm:sqref>
        </x14:conditionalFormatting>
        <x14:conditionalFormatting xmlns:xm="http://schemas.microsoft.com/office/excel/2006/main">
          <x14:cfRule type="dataBar" id="{45CBA1F3-0E14-2A4B-AF0E-9CF5E6FC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AJ3:AJ56</xm:sqref>
        </x14:conditionalFormatting>
        <x14:conditionalFormatting xmlns:xm="http://schemas.microsoft.com/office/excel/2006/main">
          <x14:cfRule type="dataBar" id="{416F86B6-004E-FD45-81F3-6E348CEBC0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AC774:AI1048576 Z1 Z2:AF56</xm:sqref>
        </x14:conditionalFormatting>
        <x14:conditionalFormatting xmlns:xm="http://schemas.microsoft.com/office/excel/2006/main">
          <x14:cfRule type="dataBar" id="{14FEC523-E39F-E346-80E1-FF6914B01B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M774:R1048576 AH2 T774:T1048576 AK774:AK1048576 L2:R56</xm:sqref>
        </x14:conditionalFormatting>
        <x14:conditionalFormatting xmlns:xm="http://schemas.microsoft.com/office/excel/2006/main">
          <x14:cfRule type="dataBar" id="{888ADF35-86C9-5D47-AC0A-0775639FE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U774:Y1048576 AI2 AA774:AB1048576 AJ774:AJ1048576 AI4:AI773 S2:Y56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ECEB-A1A8-DC43-9E05-3CEFB316AC1E}">
  <dimension ref="A1:V773"/>
  <sheetViews>
    <sheetView topLeftCell="M1" zoomScale="80" zoomScaleNormal="80" workbookViewId="0">
      <selection activeCell="S3" sqref="S3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11" width="18" style="2" customWidth="1"/>
    <col min="12" max="12" width="18" customWidth="1"/>
    <col min="13" max="20" width="18" style="2" customWidth="1"/>
    <col min="21" max="21" width="18.33203125" style="2" customWidth="1"/>
    <col min="22" max="22" width="17.6640625" style="1" customWidth="1"/>
  </cols>
  <sheetData>
    <row r="1" spans="1:22" s="3" customFormat="1" x14ac:dyDescent="0.2">
      <c r="A1" s="6" t="s">
        <v>97</v>
      </c>
      <c r="B1" s="6"/>
      <c r="C1" s="6"/>
      <c r="D1" s="6"/>
      <c r="E1" s="4" t="s">
        <v>98</v>
      </c>
      <c r="F1" s="4"/>
      <c r="G1" s="4"/>
      <c r="H1" s="4"/>
      <c r="I1" s="4"/>
      <c r="J1" s="4"/>
      <c r="K1" s="4"/>
      <c r="L1" s="4" t="s">
        <v>101</v>
      </c>
      <c r="M1" s="4"/>
      <c r="N1" s="4"/>
      <c r="O1" s="4"/>
      <c r="P1" s="4"/>
      <c r="Q1" s="4"/>
      <c r="R1" s="4"/>
      <c r="S1" s="5" t="s">
        <v>102</v>
      </c>
      <c r="T1" s="5"/>
    </row>
    <row r="2" spans="1:22" x14ac:dyDescent="0.2">
      <c r="A2" t="s">
        <v>0</v>
      </c>
      <c r="B2" t="s">
        <v>1</v>
      </c>
      <c r="C2" t="s">
        <v>2</v>
      </c>
      <c r="D2" t="s">
        <v>94</v>
      </c>
      <c r="E2" s="2" t="s">
        <v>3</v>
      </c>
      <c r="F2" s="2" t="s">
        <v>75</v>
      </c>
      <c r="G2" s="2" t="s">
        <v>76</v>
      </c>
      <c r="H2" s="2" t="s">
        <v>4</v>
      </c>
      <c r="I2" s="2" t="s">
        <v>77</v>
      </c>
      <c r="J2" s="2" t="s">
        <v>78</v>
      </c>
      <c r="K2" s="2" t="s">
        <v>5</v>
      </c>
      <c r="L2" s="2" t="s">
        <v>9</v>
      </c>
      <c r="M2" s="2" t="s">
        <v>90</v>
      </c>
      <c r="N2" s="2" t="s">
        <v>91</v>
      </c>
      <c r="O2" s="2" t="s">
        <v>10</v>
      </c>
      <c r="P2" s="2" t="s">
        <v>92</v>
      </c>
      <c r="Q2" s="2" t="s">
        <v>93</v>
      </c>
      <c r="R2" s="2" t="s">
        <v>11</v>
      </c>
      <c r="S2" s="1" t="s">
        <v>71</v>
      </c>
      <c r="T2" t="s">
        <v>74</v>
      </c>
      <c r="U2"/>
      <c r="V2"/>
    </row>
    <row r="3" spans="1:22" x14ac:dyDescent="0.2">
      <c r="A3" t="s">
        <v>44</v>
      </c>
      <c r="B3" t="s">
        <v>45</v>
      </c>
      <c r="C3" t="s">
        <v>103</v>
      </c>
      <c r="D3" t="s">
        <v>157</v>
      </c>
      <c r="E3" s="2">
        <v>330167</v>
      </c>
      <c r="F3" s="2">
        <v>385845</v>
      </c>
      <c r="G3" s="2">
        <v>448529</v>
      </c>
      <c r="H3" s="2">
        <v>520090</v>
      </c>
      <c r="I3" s="2">
        <v>597634</v>
      </c>
      <c r="J3" s="2">
        <v>682051</v>
      </c>
      <c r="K3" s="2">
        <v>772358</v>
      </c>
      <c r="L3" s="2">
        <v>19720631095</v>
      </c>
      <c r="M3" s="2">
        <v>23221661543</v>
      </c>
      <c r="N3" s="2">
        <v>27162426460</v>
      </c>
      <c r="O3" s="2">
        <v>31678734235</v>
      </c>
      <c r="P3" s="2">
        <v>36575173953</v>
      </c>
      <c r="Q3" s="2">
        <v>41922654891</v>
      </c>
      <c r="R3" s="2">
        <v>47667366886</v>
      </c>
      <c r="S3" s="1">
        <f>(Table134[[#This Row],[2050_BUILDINGS]]/Table134[[#This Row],[2020_BUILDINGS]])-1</f>
        <v>1.3392949628521325</v>
      </c>
      <c r="T3" s="1">
        <f>(Table134[[#This Row],[2050_TOTAL_REPL_COST_USD]]/Table134[[#This Row],[2020_TOTAL_REPL_COST_USD]])-1</f>
        <v>1.4171319191750236</v>
      </c>
      <c r="U3"/>
      <c r="V3"/>
    </row>
    <row r="4" spans="1:22" x14ac:dyDescent="0.2">
      <c r="A4" t="s">
        <v>12</v>
      </c>
      <c r="B4" t="s">
        <v>13</v>
      </c>
      <c r="C4" t="s">
        <v>104</v>
      </c>
      <c r="D4" t="s">
        <v>158</v>
      </c>
      <c r="E4" s="2">
        <v>20400</v>
      </c>
      <c r="F4" s="2">
        <v>23667</v>
      </c>
      <c r="G4" s="2">
        <v>27093</v>
      </c>
      <c r="H4" s="2">
        <v>30737</v>
      </c>
      <c r="I4" s="2">
        <v>34862</v>
      </c>
      <c r="J4" s="2">
        <v>39006</v>
      </c>
      <c r="K4" s="2">
        <v>43448</v>
      </c>
      <c r="L4" s="2">
        <v>737763593</v>
      </c>
      <c r="M4" s="2">
        <v>856190508</v>
      </c>
      <c r="N4" s="2">
        <v>981121255</v>
      </c>
      <c r="O4" s="2">
        <v>1112572149</v>
      </c>
      <c r="P4" s="2">
        <v>1262984839</v>
      </c>
      <c r="Q4" s="2">
        <v>1413864460</v>
      </c>
      <c r="R4" s="2">
        <v>1577673766</v>
      </c>
      <c r="S4" s="1">
        <f>(Table134[[#This Row],[2050_BUILDINGS]]/Table134[[#This Row],[2020_BUILDINGS]])-1</f>
        <v>1.1298039215686275</v>
      </c>
      <c r="T4" s="1">
        <f>(Table134[[#This Row],[2050_TOTAL_REPL_COST_USD]]/Table134[[#This Row],[2020_TOTAL_REPL_COST_USD]])-1</f>
        <v>1.1384543517316121</v>
      </c>
      <c r="U4"/>
      <c r="V4"/>
    </row>
    <row r="5" spans="1:22" x14ac:dyDescent="0.2">
      <c r="A5" t="s">
        <v>55</v>
      </c>
      <c r="B5" t="s">
        <v>56</v>
      </c>
      <c r="C5" t="s">
        <v>105</v>
      </c>
      <c r="D5" t="s">
        <v>159</v>
      </c>
      <c r="E5" s="2">
        <v>84565</v>
      </c>
      <c r="F5" s="2">
        <v>96387</v>
      </c>
      <c r="G5" s="2">
        <v>109593</v>
      </c>
      <c r="H5" s="2">
        <v>123471</v>
      </c>
      <c r="I5" s="2">
        <v>138019</v>
      </c>
      <c r="J5" s="2">
        <v>153264</v>
      </c>
      <c r="K5" s="2">
        <v>169164</v>
      </c>
      <c r="L5" s="2">
        <v>4055658368</v>
      </c>
      <c r="M5" s="2">
        <v>4647344657</v>
      </c>
      <c r="N5" s="2">
        <v>5312981525</v>
      </c>
      <c r="O5" s="2">
        <v>6019866619</v>
      </c>
      <c r="P5" s="2">
        <v>6765485516</v>
      </c>
      <c r="Q5" s="2">
        <v>7552092112</v>
      </c>
      <c r="R5" s="2">
        <v>8378786016</v>
      </c>
      <c r="S5" s="1">
        <f>(Table134[[#This Row],[2050_BUILDINGS]]/Table134[[#This Row],[2020_BUILDINGS]])-1</f>
        <v>1.000402057588837</v>
      </c>
      <c r="T5" s="1">
        <f>(Table134[[#This Row],[2050_TOTAL_REPL_COST_USD]]/Table134[[#This Row],[2020_TOTAL_REPL_COST_USD]])-1</f>
        <v>1.0659496574243996</v>
      </c>
      <c r="U5"/>
      <c r="V5"/>
    </row>
    <row r="6" spans="1:22" x14ac:dyDescent="0.2">
      <c r="A6" t="s">
        <v>55</v>
      </c>
      <c r="B6" t="s">
        <v>57</v>
      </c>
      <c r="C6" t="s">
        <v>106</v>
      </c>
      <c r="D6" t="s">
        <v>160</v>
      </c>
      <c r="E6" s="2">
        <v>128544</v>
      </c>
      <c r="F6" s="2">
        <v>147517</v>
      </c>
      <c r="G6" s="2">
        <v>168285</v>
      </c>
      <c r="H6" s="2">
        <v>190847</v>
      </c>
      <c r="I6" s="2">
        <v>215239</v>
      </c>
      <c r="J6" s="2">
        <v>240205</v>
      </c>
      <c r="K6" s="2">
        <v>265748</v>
      </c>
      <c r="L6" s="2">
        <v>6416411539</v>
      </c>
      <c r="M6" s="2">
        <v>7415088609</v>
      </c>
      <c r="N6" s="2">
        <v>8520848153</v>
      </c>
      <c r="O6" s="2">
        <v>9734228307</v>
      </c>
      <c r="P6" s="2">
        <v>11057045095</v>
      </c>
      <c r="Q6" s="2">
        <v>12425310962</v>
      </c>
      <c r="R6" s="2">
        <v>13844168323</v>
      </c>
      <c r="S6" s="1">
        <f>(Table134[[#This Row],[2050_BUILDINGS]]/Table134[[#This Row],[2020_BUILDINGS]])-1</f>
        <v>1.0673699278068209</v>
      </c>
      <c r="T6" s="1">
        <f>(Table134[[#This Row],[2050_TOTAL_REPL_COST_USD]]/Table134[[#This Row],[2020_TOTAL_REPL_COST_USD]])-1</f>
        <v>1.1576185129106631</v>
      </c>
      <c r="U6"/>
      <c r="V6"/>
    </row>
    <row r="7" spans="1:22" x14ac:dyDescent="0.2">
      <c r="A7" t="s">
        <v>44</v>
      </c>
      <c r="B7" t="s">
        <v>46</v>
      </c>
      <c r="C7" t="s">
        <v>107</v>
      </c>
      <c r="D7" t="s">
        <v>161</v>
      </c>
      <c r="E7" s="2">
        <v>15157</v>
      </c>
      <c r="F7" s="2">
        <v>16641</v>
      </c>
      <c r="G7" s="2">
        <v>18033</v>
      </c>
      <c r="H7" s="2">
        <v>19430</v>
      </c>
      <c r="I7" s="2">
        <v>20791</v>
      </c>
      <c r="J7" s="2">
        <v>22040</v>
      </c>
      <c r="K7" s="2">
        <v>23162</v>
      </c>
      <c r="L7" s="2">
        <v>1832402623</v>
      </c>
      <c r="M7" s="2">
        <v>2037399480</v>
      </c>
      <c r="N7" s="2">
        <v>2229290368</v>
      </c>
      <c r="O7" s="2">
        <v>2420251884</v>
      </c>
      <c r="P7" s="2">
        <v>2608218729</v>
      </c>
      <c r="Q7" s="2">
        <v>2776926789</v>
      </c>
      <c r="R7" s="2">
        <v>2932804239</v>
      </c>
      <c r="S7" s="1">
        <f>(Table134[[#This Row],[2050_BUILDINGS]]/Table134[[#This Row],[2020_BUILDINGS]])-1</f>
        <v>0.52813881374942273</v>
      </c>
      <c r="T7" s="1">
        <f>(Table134[[#This Row],[2050_TOTAL_REPL_COST_USD]]/Table134[[#This Row],[2020_TOTAL_REPL_COST_USD]])-1</f>
        <v>0.6005239253578607</v>
      </c>
      <c r="U7"/>
      <c r="V7"/>
    </row>
    <row r="8" spans="1:22" x14ac:dyDescent="0.2">
      <c r="A8" t="s">
        <v>12</v>
      </c>
      <c r="B8" t="s">
        <v>14</v>
      </c>
      <c r="C8" t="s">
        <v>108</v>
      </c>
      <c r="D8" t="s">
        <v>162</v>
      </c>
      <c r="E8" s="2">
        <v>17617</v>
      </c>
      <c r="F8" s="2">
        <v>19480</v>
      </c>
      <c r="G8" s="2">
        <v>21676</v>
      </c>
      <c r="H8" s="2">
        <v>24046</v>
      </c>
      <c r="I8" s="2">
        <v>26336</v>
      </c>
      <c r="J8" s="2">
        <v>28528</v>
      </c>
      <c r="K8" s="2">
        <v>30680</v>
      </c>
      <c r="L8" s="2">
        <v>507326277</v>
      </c>
      <c r="M8" s="2">
        <v>562341360</v>
      </c>
      <c r="N8" s="2">
        <v>627392232</v>
      </c>
      <c r="O8" s="2">
        <v>697271428</v>
      </c>
      <c r="P8" s="2">
        <v>766531236</v>
      </c>
      <c r="Q8" s="2">
        <v>832943493</v>
      </c>
      <c r="R8" s="2">
        <v>898688924</v>
      </c>
      <c r="S8" s="1">
        <f>(Table134[[#This Row],[2050_BUILDINGS]]/Table134[[#This Row],[2020_BUILDINGS]])-1</f>
        <v>0.7414996878015554</v>
      </c>
      <c r="T8" s="1">
        <f>(Table134[[#This Row],[2050_TOTAL_REPL_COST_USD]]/Table134[[#This Row],[2020_TOTAL_REPL_COST_USD]])-1</f>
        <v>0.77142199161113045</v>
      </c>
      <c r="U8"/>
      <c r="V8"/>
    </row>
    <row r="9" spans="1:22" x14ac:dyDescent="0.2">
      <c r="A9" t="s">
        <v>55</v>
      </c>
      <c r="B9" t="s">
        <v>58</v>
      </c>
      <c r="C9" t="s">
        <v>109</v>
      </c>
      <c r="D9" t="s">
        <v>208</v>
      </c>
      <c r="E9" s="2">
        <v>137091</v>
      </c>
      <c r="F9" s="2">
        <v>155158</v>
      </c>
      <c r="G9" s="2">
        <v>174789</v>
      </c>
      <c r="H9" s="2">
        <v>195935</v>
      </c>
      <c r="I9" s="2">
        <v>218077</v>
      </c>
      <c r="J9" s="2">
        <v>241242</v>
      </c>
      <c r="K9" s="2">
        <v>265390</v>
      </c>
      <c r="L9" s="2">
        <v>7441952141</v>
      </c>
      <c r="M9" s="2">
        <v>8462564151</v>
      </c>
      <c r="N9" s="2">
        <v>9579575685</v>
      </c>
      <c r="O9" s="2">
        <v>10793384623</v>
      </c>
      <c r="P9" s="2">
        <v>12077038043</v>
      </c>
      <c r="Q9" s="2">
        <v>13425320964</v>
      </c>
      <c r="R9" s="2">
        <v>14842553101</v>
      </c>
      <c r="S9" s="1">
        <f>(Table134[[#This Row],[2050_BUILDINGS]]/Table134[[#This Row],[2020_BUILDINGS]])-1</f>
        <v>0.93586741653354344</v>
      </c>
      <c r="T9" s="1">
        <f>(Table134[[#This Row],[2050_TOTAL_REPL_COST_USD]]/Table134[[#This Row],[2020_TOTAL_REPL_COST_USD]])-1</f>
        <v>0.99444350350331012</v>
      </c>
      <c r="U9"/>
      <c r="V9"/>
    </row>
    <row r="10" spans="1:22" x14ac:dyDescent="0.2">
      <c r="A10" t="s">
        <v>12</v>
      </c>
      <c r="B10" t="s">
        <v>15</v>
      </c>
      <c r="C10" t="s">
        <v>110</v>
      </c>
      <c r="D10" t="s">
        <v>163</v>
      </c>
      <c r="E10" s="2">
        <v>216076</v>
      </c>
      <c r="F10" s="2">
        <v>243991</v>
      </c>
      <c r="G10" s="2">
        <v>274202</v>
      </c>
      <c r="H10" s="2">
        <v>305108</v>
      </c>
      <c r="I10" s="2">
        <v>338332</v>
      </c>
      <c r="J10" s="2">
        <v>372245</v>
      </c>
      <c r="K10" s="2">
        <v>406838</v>
      </c>
      <c r="L10" s="2">
        <v>15725097497</v>
      </c>
      <c r="M10" s="2">
        <v>17985422260</v>
      </c>
      <c r="N10" s="2">
        <v>20455982330</v>
      </c>
      <c r="O10" s="2">
        <v>23030895337</v>
      </c>
      <c r="P10" s="2">
        <v>25817519518</v>
      </c>
      <c r="Q10" s="2">
        <v>28700822302</v>
      </c>
      <c r="R10" s="2">
        <v>31679601890</v>
      </c>
      <c r="S10" s="1">
        <f>(Table134[[#This Row],[2050_BUILDINGS]]/Table134[[#This Row],[2020_BUILDINGS]])-1</f>
        <v>0.88284677613432305</v>
      </c>
      <c r="T10" s="1">
        <f>(Table134[[#This Row],[2050_TOTAL_REPL_COST_USD]]/Table134[[#This Row],[2020_TOTAL_REPL_COST_USD]])-1</f>
        <v>1.014588583380406</v>
      </c>
      <c r="U10"/>
      <c r="V10"/>
    </row>
    <row r="11" spans="1:22" x14ac:dyDescent="0.2">
      <c r="A11" t="s">
        <v>12</v>
      </c>
      <c r="B11" t="s">
        <v>16</v>
      </c>
      <c r="C11" t="s">
        <v>111</v>
      </c>
      <c r="D11" t="s">
        <v>164</v>
      </c>
      <c r="E11" s="2">
        <v>329615</v>
      </c>
      <c r="F11" s="2">
        <v>382458</v>
      </c>
      <c r="G11" s="2">
        <v>441096</v>
      </c>
      <c r="H11" s="2">
        <v>503361</v>
      </c>
      <c r="I11" s="2">
        <v>572988</v>
      </c>
      <c r="J11" s="2">
        <v>642494</v>
      </c>
      <c r="K11" s="2">
        <v>711916</v>
      </c>
      <c r="L11" s="2">
        <v>14685172160</v>
      </c>
      <c r="M11" s="2">
        <v>17099605241</v>
      </c>
      <c r="N11" s="2">
        <v>19792986233</v>
      </c>
      <c r="O11" s="2">
        <v>22666235653</v>
      </c>
      <c r="P11" s="2">
        <v>25891202424</v>
      </c>
      <c r="Q11" s="2">
        <v>29133067218</v>
      </c>
      <c r="R11" s="2">
        <v>32390869674</v>
      </c>
      <c r="S11" s="1">
        <f>(Table134[[#This Row],[2050_BUILDINGS]]/Table134[[#This Row],[2020_BUILDINGS]])-1</f>
        <v>1.1598410266523063</v>
      </c>
      <c r="T11" s="1">
        <f>(Table134[[#This Row],[2050_TOTAL_REPL_COST_USD]]/Table134[[#This Row],[2020_TOTAL_REPL_COST_USD]])-1</f>
        <v>1.2056853893907635</v>
      </c>
      <c r="U11"/>
      <c r="V11"/>
    </row>
    <row r="12" spans="1:22" x14ac:dyDescent="0.2">
      <c r="A12" t="s">
        <v>12</v>
      </c>
      <c r="B12" t="s">
        <v>17</v>
      </c>
      <c r="C12" t="s">
        <v>112</v>
      </c>
      <c r="D12" t="s">
        <v>165</v>
      </c>
      <c r="E12" s="2">
        <v>34109</v>
      </c>
      <c r="F12" s="2">
        <v>38506</v>
      </c>
      <c r="G12" s="2">
        <v>43396</v>
      </c>
      <c r="H12" s="2">
        <v>48633</v>
      </c>
      <c r="I12" s="2">
        <v>54252</v>
      </c>
      <c r="J12" s="2">
        <v>60048</v>
      </c>
      <c r="K12" s="2">
        <v>66093</v>
      </c>
      <c r="L12" s="2">
        <v>2010136109</v>
      </c>
      <c r="M12" s="2">
        <v>2273930214</v>
      </c>
      <c r="N12" s="2">
        <v>2567929838</v>
      </c>
      <c r="O12" s="2">
        <v>2884909956</v>
      </c>
      <c r="P12" s="2">
        <v>3224915625</v>
      </c>
      <c r="Q12" s="2">
        <v>3576583017</v>
      </c>
      <c r="R12" s="2">
        <v>3944233683</v>
      </c>
      <c r="S12" s="1">
        <f>(Table134[[#This Row],[2050_BUILDINGS]]/Table134[[#This Row],[2020_BUILDINGS]])-1</f>
        <v>0.93769972734468898</v>
      </c>
      <c r="T12" s="1">
        <f>(Table134[[#This Row],[2050_TOTAL_REPL_COST_USD]]/Table134[[#This Row],[2020_TOTAL_REPL_COST_USD]])-1</f>
        <v>0.96217244461230655</v>
      </c>
      <c r="U12"/>
      <c r="V12"/>
    </row>
    <row r="13" spans="1:22" x14ac:dyDescent="0.2">
      <c r="A13" t="s">
        <v>22</v>
      </c>
      <c r="B13" t="s">
        <v>23</v>
      </c>
      <c r="C13" t="s">
        <v>113</v>
      </c>
      <c r="D13" t="s">
        <v>166</v>
      </c>
      <c r="E13" s="2">
        <v>2843</v>
      </c>
      <c r="F13" s="2">
        <v>3164</v>
      </c>
      <c r="G13" s="2">
        <v>3482</v>
      </c>
      <c r="H13" s="2">
        <v>3823</v>
      </c>
      <c r="I13" s="2">
        <v>4173</v>
      </c>
      <c r="J13" s="2">
        <v>4506</v>
      </c>
      <c r="K13" s="2">
        <v>4830</v>
      </c>
      <c r="L13" s="2">
        <v>199428834</v>
      </c>
      <c r="M13" s="2">
        <v>221578829</v>
      </c>
      <c r="N13" s="2">
        <v>243960050</v>
      </c>
      <c r="O13" s="2">
        <v>267700013</v>
      </c>
      <c r="P13" s="2">
        <v>293841178</v>
      </c>
      <c r="Q13" s="2">
        <v>317875141</v>
      </c>
      <c r="R13" s="2">
        <v>342040017</v>
      </c>
      <c r="S13" s="1">
        <f>(Table134[[#This Row],[2050_BUILDINGS]]/Table134[[#This Row],[2020_BUILDINGS]])-1</f>
        <v>0.69890960253253609</v>
      </c>
      <c r="T13" s="1">
        <f>(Table134[[#This Row],[2050_TOTAL_REPL_COST_USD]]/Table134[[#This Row],[2020_TOTAL_REPL_COST_USD]])-1</f>
        <v>0.71509811364589337</v>
      </c>
      <c r="U13"/>
      <c r="V13"/>
    </row>
    <row r="14" spans="1:22" x14ac:dyDescent="0.2">
      <c r="A14" t="s">
        <v>55</v>
      </c>
      <c r="B14" t="s">
        <v>59</v>
      </c>
      <c r="C14" t="s">
        <v>114</v>
      </c>
      <c r="D14" t="s">
        <v>167</v>
      </c>
      <c r="E14" s="2">
        <v>6368</v>
      </c>
      <c r="F14" s="2">
        <v>6712</v>
      </c>
      <c r="G14" s="2">
        <v>7059</v>
      </c>
      <c r="H14" s="2">
        <v>7394</v>
      </c>
      <c r="I14" s="2">
        <v>7689</v>
      </c>
      <c r="J14" s="2">
        <v>7944</v>
      </c>
      <c r="K14" s="2">
        <v>8164</v>
      </c>
      <c r="L14" s="2">
        <v>424526597</v>
      </c>
      <c r="M14" s="2">
        <v>449439764</v>
      </c>
      <c r="N14" s="2">
        <v>474158060</v>
      </c>
      <c r="O14" s="2">
        <v>496463154</v>
      </c>
      <c r="P14" s="2">
        <v>516510415</v>
      </c>
      <c r="Q14" s="2">
        <v>534701706</v>
      </c>
      <c r="R14" s="2">
        <v>549634315</v>
      </c>
      <c r="S14" s="1">
        <f>(Table134[[#This Row],[2050_BUILDINGS]]/Table134[[#This Row],[2020_BUILDINGS]])-1</f>
        <v>0.28203517587939708</v>
      </c>
      <c r="T14" s="1">
        <f>(Table134[[#This Row],[2050_TOTAL_REPL_COST_USD]]/Table134[[#This Row],[2020_TOTAL_REPL_COST_USD]])-1</f>
        <v>0.29469936367732452</v>
      </c>
      <c r="U14"/>
      <c r="V14"/>
    </row>
    <row r="15" spans="1:22" x14ac:dyDescent="0.2">
      <c r="A15" t="s">
        <v>22</v>
      </c>
      <c r="B15" t="s">
        <v>24</v>
      </c>
      <c r="C15" t="s">
        <v>115</v>
      </c>
      <c r="D15" t="s">
        <v>95</v>
      </c>
      <c r="E15" s="2">
        <v>4950</v>
      </c>
      <c r="F15" s="2">
        <v>5315</v>
      </c>
      <c r="G15" s="2">
        <v>5618</v>
      </c>
      <c r="H15" s="2">
        <v>5861</v>
      </c>
      <c r="I15" s="2">
        <v>6128</v>
      </c>
      <c r="J15" s="2">
        <v>6360</v>
      </c>
      <c r="K15" s="2">
        <v>6606</v>
      </c>
      <c r="L15" s="2">
        <v>251378928</v>
      </c>
      <c r="M15" s="2">
        <v>269804564</v>
      </c>
      <c r="N15" s="2">
        <v>285231285</v>
      </c>
      <c r="O15" s="2">
        <v>298141213</v>
      </c>
      <c r="P15" s="2">
        <v>311470322</v>
      </c>
      <c r="Q15" s="2">
        <v>323835692</v>
      </c>
      <c r="R15" s="2">
        <v>336113629</v>
      </c>
      <c r="S15" s="1">
        <f>(Table134[[#This Row],[2050_BUILDINGS]]/Table134[[#This Row],[2020_BUILDINGS]])-1</f>
        <v>0.33454545454545448</v>
      </c>
      <c r="T15" s="1">
        <f>(Table134[[#This Row],[2050_TOTAL_REPL_COST_USD]]/Table134[[#This Row],[2020_TOTAL_REPL_COST_USD]])-1</f>
        <v>0.33707957016985923</v>
      </c>
      <c r="U15"/>
      <c r="V15"/>
    </row>
    <row r="16" spans="1:22" x14ac:dyDescent="0.2">
      <c r="A16" t="s">
        <v>37</v>
      </c>
      <c r="B16" t="s">
        <v>38</v>
      </c>
      <c r="C16" t="s">
        <v>116</v>
      </c>
      <c r="D16" t="s">
        <v>168</v>
      </c>
      <c r="E16" s="2">
        <v>295385</v>
      </c>
      <c r="F16" s="2">
        <v>319637</v>
      </c>
      <c r="G16" s="2">
        <v>341256</v>
      </c>
      <c r="H16" s="2">
        <v>360173</v>
      </c>
      <c r="I16" s="2">
        <v>379203</v>
      </c>
      <c r="J16" s="2">
        <v>399148</v>
      </c>
      <c r="K16" s="2">
        <v>418500</v>
      </c>
      <c r="L16" s="2">
        <v>39777406002</v>
      </c>
      <c r="M16" s="2">
        <v>43575734421</v>
      </c>
      <c r="N16" s="2">
        <v>46950187689</v>
      </c>
      <c r="O16" s="2">
        <v>49913378294</v>
      </c>
      <c r="P16" s="2">
        <v>52909663570</v>
      </c>
      <c r="Q16" s="2">
        <v>56015020287</v>
      </c>
      <c r="R16" s="2">
        <v>59055297347</v>
      </c>
      <c r="S16" s="1">
        <f>(Table134[[#This Row],[2050_BUILDINGS]]/Table134[[#This Row],[2020_BUILDINGS]])-1</f>
        <v>0.41679503021480446</v>
      </c>
      <c r="T16" s="1">
        <f>(Table134[[#This Row],[2050_TOTAL_REPL_COST_USD]]/Table134[[#This Row],[2020_TOTAL_REPL_COST_USD]])-1</f>
        <v>0.48464425618982565</v>
      </c>
      <c r="U16"/>
      <c r="V16"/>
    </row>
    <row r="17" spans="1:22" x14ac:dyDescent="0.2">
      <c r="A17" t="s">
        <v>37</v>
      </c>
      <c r="B17" t="s">
        <v>39</v>
      </c>
      <c r="C17" t="s">
        <v>117</v>
      </c>
      <c r="D17" t="s">
        <v>169</v>
      </c>
      <c r="E17" s="2">
        <v>1407609</v>
      </c>
      <c r="F17" s="2">
        <v>1544176</v>
      </c>
      <c r="G17" s="2">
        <v>1664550</v>
      </c>
      <c r="H17" s="2">
        <v>1782693</v>
      </c>
      <c r="I17" s="2">
        <v>1911944</v>
      </c>
      <c r="J17" s="2">
        <v>2038401</v>
      </c>
      <c r="K17" s="2">
        <v>2163535</v>
      </c>
      <c r="L17" s="2">
        <v>97616034142</v>
      </c>
      <c r="M17" s="2">
        <v>107506674796</v>
      </c>
      <c r="N17" s="2">
        <v>116953382925</v>
      </c>
      <c r="O17" s="2">
        <v>126892197228</v>
      </c>
      <c r="P17" s="2">
        <v>138388858731</v>
      </c>
      <c r="Q17" s="2">
        <v>150491115934</v>
      </c>
      <c r="R17" s="2">
        <v>162889018383</v>
      </c>
      <c r="S17" s="1">
        <f>(Table134[[#This Row],[2050_BUILDINGS]]/Table134[[#This Row],[2020_BUILDINGS]])-1</f>
        <v>0.53702839353826248</v>
      </c>
      <c r="T17" s="1">
        <f>(Table134[[#This Row],[2050_TOTAL_REPL_COST_USD]]/Table134[[#This Row],[2020_TOTAL_REPL_COST_USD]])-1</f>
        <v>0.66867072417681661</v>
      </c>
      <c r="U17"/>
      <c r="V17"/>
    </row>
    <row r="18" spans="1:22" x14ac:dyDescent="0.2">
      <c r="A18" t="s">
        <v>22</v>
      </c>
      <c r="B18" t="s">
        <v>25</v>
      </c>
      <c r="C18" t="s">
        <v>118</v>
      </c>
      <c r="D18" t="s">
        <v>170</v>
      </c>
      <c r="E18" s="2">
        <v>18892</v>
      </c>
      <c r="F18" s="2">
        <v>20592</v>
      </c>
      <c r="G18" s="2">
        <v>22522</v>
      </c>
      <c r="H18" s="2">
        <v>24730</v>
      </c>
      <c r="I18" s="2">
        <v>27088</v>
      </c>
      <c r="J18" s="2">
        <v>29501</v>
      </c>
      <c r="K18" s="2">
        <v>31818</v>
      </c>
      <c r="L18" s="2">
        <v>1069347977</v>
      </c>
      <c r="M18" s="2">
        <v>1172493420</v>
      </c>
      <c r="N18" s="2">
        <v>1291767283</v>
      </c>
      <c r="O18" s="2">
        <v>1427611068</v>
      </c>
      <c r="P18" s="2">
        <v>1573847490</v>
      </c>
      <c r="Q18" s="2">
        <v>1724361081</v>
      </c>
      <c r="R18" s="2">
        <v>1870110888</v>
      </c>
      <c r="S18" s="1">
        <f>(Table134[[#This Row],[2050_BUILDINGS]]/Table134[[#This Row],[2020_BUILDINGS]])-1</f>
        <v>0.68420495447808594</v>
      </c>
      <c r="T18" s="1">
        <f>(Table134[[#This Row],[2050_TOTAL_REPL_COST_USD]]/Table134[[#This Row],[2020_TOTAL_REPL_COST_USD]])-1</f>
        <v>0.74883286659081594</v>
      </c>
      <c r="U18"/>
      <c r="V18"/>
    </row>
    <row r="19" spans="1:22" x14ac:dyDescent="0.2">
      <c r="A19" t="s">
        <v>22</v>
      </c>
      <c r="B19" t="s">
        <v>26</v>
      </c>
      <c r="C19" t="s">
        <v>119</v>
      </c>
      <c r="D19" t="s">
        <v>171</v>
      </c>
      <c r="E19" s="2">
        <v>407870</v>
      </c>
      <c r="F19" s="2">
        <v>461484</v>
      </c>
      <c r="G19" s="2">
        <v>515256</v>
      </c>
      <c r="H19" s="2">
        <v>569132</v>
      </c>
      <c r="I19" s="2">
        <v>623170</v>
      </c>
      <c r="J19" s="2">
        <v>680899</v>
      </c>
      <c r="K19" s="2">
        <v>731676</v>
      </c>
      <c r="L19" s="2">
        <v>21994249464</v>
      </c>
      <c r="M19" s="2">
        <v>24904138892</v>
      </c>
      <c r="N19" s="2">
        <v>27827172165</v>
      </c>
      <c r="O19" s="2">
        <v>30762464463</v>
      </c>
      <c r="P19" s="2">
        <v>33712796305</v>
      </c>
      <c r="Q19" s="2">
        <v>36869940179</v>
      </c>
      <c r="R19" s="2">
        <v>39657946629</v>
      </c>
      <c r="S19" s="1">
        <f>(Table134[[#This Row],[2050_BUILDINGS]]/Table134[[#This Row],[2020_BUILDINGS]])-1</f>
        <v>0.79389511363914966</v>
      </c>
      <c r="T19" s="1">
        <f>(Table134[[#This Row],[2050_TOTAL_REPL_COST_USD]]/Table134[[#This Row],[2020_TOTAL_REPL_COST_USD]])-1</f>
        <v>0.80310524775631875</v>
      </c>
      <c r="U19"/>
      <c r="V19"/>
    </row>
    <row r="20" spans="1:22" x14ac:dyDescent="0.2">
      <c r="A20" t="s">
        <v>12</v>
      </c>
      <c r="B20" t="s">
        <v>18</v>
      </c>
      <c r="C20" t="s">
        <v>120</v>
      </c>
      <c r="D20" t="s">
        <v>172</v>
      </c>
      <c r="E20" s="2">
        <v>13129</v>
      </c>
      <c r="F20" s="2">
        <v>14727</v>
      </c>
      <c r="G20" s="2">
        <v>16241</v>
      </c>
      <c r="H20" s="2">
        <v>17814</v>
      </c>
      <c r="I20" s="2">
        <v>19402</v>
      </c>
      <c r="J20" s="2">
        <v>21000</v>
      </c>
      <c r="K20" s="2">
        <v>22617</v>
      </c>
      <c r="L20" s="2">
        <v>875879375</v>
      </c>
      <c r="M20" s="2">
        <v>983676107</v>
      </c>
      <c r="N20" s="2">
        <v>1086523746</v>
      </c>
      <c r="O20" s="2">
        <v>1191705020</v>
      </c>
      <c r="P20" s="2">
        <v>1298386516</v>
      </c>
      <c r="Q20" s="2">
        <v>1406139594</v>
      </c>
      <c r="R20" s="2">
        <v>1514964249</v>
      </c>
      <c r="S20" s="1">
        <f>(Table134[[#This Row],[2050_BUILDINGS]]/Table134[[#This Row],[2020_BUILDINGS]])-1</f>
        <v>0.7226749942874553</v>
      </c>
      <c r="T20" s="1">
        <f>(Table134[[#This Row],[2050_TOTAL_REPL_COST_USD]]/Table134[[#This Row],[2020_TOTAL_REPL_COST_USD]])-1</f>
        <v>0.72964941548029949</v>
      </c>
      <c r="U20"/>
      <c r="V20"/>
    </row>
    <row r="21" spans="1:22" x14ac:dyDescent="0.2">
      <c r="A21" t="s">
        <v>55</v>
      </c>
      <c r="B21" t="s">
        <v>60</v>
      </c>
      <c r="C21" t="s">
        <v>121</v>
      </c>
      <c r="D21" t="s">
        <v>173</v>
      </c>
      <c r="E21" s="2">
        <v>386931</v>
      </c>
      <c r="F21" s="2">
        <v>427281</v>
      </c>
      <c r="G21" s="2">
        <v>468827</v>
      </c>
      <c r="H21" s="2">
        <v>511507</v>
      </c>
      <c r="I21" s="2">
        <v>555380</v>
      </c>
      <c r="J21" s="2">
        <v>599212</v>
      </c>
      <c r="K21" s="2">
        <v>641678</v>
      </c>
      <c r="L21" s="2">
        <v>39440735697</v>
      </c>
      <c r="M21" s="2">
        <v>43860072783</v>
      </c>
      <c r="N21" s="2">
        <v>48428408079</v>
      </c>
      <c r="O21" s="2">
        <v>53149870946</v>
      </c>
      <c r="P21" s="2">
        <v>58021715579</v>
      </c>
      <c r="Q21" s="2">
        <v>62911226912</v>
      </c>
      <c r="R21" s="2">
        <v>67705783103</v>
      </c>
      <c r="S21" s="1">
        <f>(Table134[[#This Row],[2050_BUILDINGS]]/Table134[[#This Row],[2020_BUILDINGS]])-1</f>
        <v>0.65837836720242104</v>
      </c>
      <c r="T21" s="1">
        <f>(Table134[[#This Row],[2050_TOTAL_REPL_COST_USD]]/Table134[[#This Row],[2020_TOTAL_REPL_COST_USD]])-1</f>
        <v>0.71664604897697015</v>
      </c>
      <c r="U21"/>
      <c r="V21"/>
    </row>
    <row r="22" spans="1:22" x14ac:dyDescent="0.2">
      <c r="A22" t="s">
        <v>55</v>
      </c>
      <c r="B22" t="s">
        <v>61</v>
      </c>
      <c r="C22" t="s">
        <v>122</v>
      </c>
      <c r="D22" t="s">
        <v>174</v>
      </c>
      <c r="E22" s="2">
        <v>60199</v>
      </c>
      <c r="F22" s="2">
        <v>68902</v>
      </c>
      <c r="G22" s="2">
        <v>78029</v>
      </c>
      <c r="H22" s="2">
        <v>87597</v>
      </c>
      <c r="I22" s="2">
        <v>98057</v>
      </c>
      <c r="J22" s="2">
        <v>108014</v>
      </c>
      <c r="K22" s="2">
        <v>118887</v>
      </c>
      <c r="L22" s="2">
        <v>5294845343</v>
      </c>
      <c r="M22" s="2">
        <v>6089381518</v>
      </c>
      <c r="N22" s="2">
        <v>6935728402</v>
      </c>
      <c r="O22" s="2">
        <v>7837624313</v>
      </c>
      <c r="P22" s="2">
        <v>8837403459</v>
      </c>
      <c r="Q22" s="2">
        <v>9807658134</v>
      </c>
      <c r="R22" s="2">
        <v>10875255986</v>
      </c>
      <c r="S22" s="1">
        <f>(Table134[[#This Row],[2050_BUILDINGS]]/Table134[[#This Row],[2020_BUILDINGS]])-1</f>
        <v>0.97489991528098474</v>
      </c>
      <c r="T22" s="1">
        <f>(Table134[[#This Row],[2050_TOTAL_REPL_COST_USD]]/Table134[[#This Row],[2020_TOTAL_REPL_COST_USD]])-1</f>
        <v>1.0539326989743958</v>
      </c>
      <c r="U22"/>
      <c r="V22"/>
    </row>
    <row r="23" spans="1:22" x14ac:dyDescent="0.2">
      <c r="A23" t="s">
        <v>55</v>
      </c>
      <c r="B23" t="s">
        <v>62</v>
      </c>
      <c r="C23" t="s">
        <v>123</v>
      </c>
      <c r="D23" t="s">
        <v>175</v>
      </c>
      <c r="E23" s="2">
        <v>15730</v>
      </c>
      <c r="F23" s="2">
        <v>18061</v>
      </c>
      <c r="G23" s="2">
        <v>20568</v>
      </c>
      <c r="H23" s="2">
        <v>23212</v>
      </c>
      <c r="I23" s="2">
        <v>25970</v>
      </c>
      <c r="J23" s="2">
        <v>28745</v>
      </c>
      <c r="K23" s="2">
        <v>31574</v>
      </c>
      <c r="L23" s="2">
        <v>1252790283</v>
      </c>
      <c r="M23" s="2">
        <v>1449685841</v>
      </c>
      <c r="N23" s="2">
        <v>1663904334</v>
      </c>
      <c r="O23" s="2">
        <v>1890045370</v>
      </c>
      <c r="P23" s="2">
        <v>2127841282</v>
      </c>
      <c r="Q23" s="2">
        <v>2367406502</v>
      </c>
      <c r="R23" s="2">
        <v>2613343495</v>
      </c>
      <c r="S23" s="1">
        <f>(Table134[[#This Row],[2050_BUILDINGS]]/Table134[[#This Row],[2020_BUILDINGS]])-1</f>
        <v>1.0072472981563889</v>
      </c>
      <c r="T23" s="1">
        <f>(Table134[[#This Row],[2050_TOTAL_REPL_COST_USD]]/Table134[[#This Row],[2020_TOTAL_REPL_COST_USD]])-1</f>
        <v>1.0860183308110796</v>
      </c>
      <c r="U23"/>
      <c r="V23"/>
    </row>
    <row r="24" spans="1:22" x14ac:dyDescent="0.2">
      <c r="A24" t="s">
        <v>55</v>
      </c>
      <c r="B24" t="s">
        <v>63</v>
      </c>
      <c r="C24" t="s">
        <v>124</v>
      </c>
      <c r="D24" t="s">
        <v>176</v>
      </c>
      <c r="E24" s="2">
        <v>8794</v>
      </c>
      <c r="F24" s="2">
        <v>9873</v>
      </c>
      <c r="G24" s="2">
        <v>10985</v>
      </c>
      <c r="H24" s="2">
        <v>12156</v>
      </c>
      <c r="I24" s="2">
        <v>13375</v>
      </c>
      <c r="J24" s="2">
        <v>14639</v>
      </c>
      <c r="K24" s="2">
        <v>15883</v>
      </c>
      <c r="L24" s="2">
        <v>686584139</v>
      </c>
      <c r="M24" s="2">
        <v>772981425</v>
      </c>
      <c r="N24" s="2">
        <v>863632534</v>
      </c>
      <c r="O24" s="2">
        <v>958459770</v>
      </c>
      <c r="P24" s="2">
        <v>1061039067</v>
      </c>
      <c r="Q24" s="2">
        <v>1164349061</v>
      </c>
      <c r="R24" s="2">
        <v>1268178610</v>
      </c>
      <c r="S24" s="1">
        <f>(Table134[[#This Row],[2050_BUILDINGS]]/Table134[[#This Row],[2020_BUILDINGS]])-1</f>
        <v>0.8061178075960882</v>
      </c>
      <c r="T24" s="1">
        <f>(Table134[[#This Row],[2050_TOTAL_REPL_COST_USD]]/Table134[[#This Row],[2020_TOTAL_REPL_COST_USD]])-1</f>
        <v>0.84708404689785577</v>
      </c>
      <c r="U24"/>
      <c r="V24"/>
    </row>
    <row r="25" spans="1:22" x14ac:dyDescent="0.2">
      <c r="A25" t="s">
        <v>12</v>
      </c>
      <c r="B25" t="s">
        <v>19</v>
      </c>
      <c r="C25" t="s">
        <v>125</v>
      </c>
      <c r="D25" t="s">
        <v>177</v>
      </c>
      <c r="E25" s="2">
        <v>19633</v>
      </c>
      <c r="F25" s="2">
        <v>22995</v>
      </c>
      <c r="G25" s="2">
        <v>26220</v>
      </c>
      <c r="H25" s="2">
        <v>29582</v>
      </c>
      <c r="I25" s="2">
        <v>32959</v>
      </c>
      <c r="J25" s="2">
        <v>36308</v>
      </c>
      <c r="K25" s="2">
        <v>39532</v>
      </c>
      <c r="L25" s="2">
        <v>1225295210</v>
      </c>
      <c r="M25" s="2">
        <v>1439136734</v>
      </c>
      <c r="N25" s="2">
        <v>1644700049</v>
      </c>
      <c r="O25" s="2">
        <v>1859553401</v>
      </c>
      <c r="P25" s="2">
        <v>2074523398</v>
      </c>
      <c r="Q25" s="2">
        <v>2289927331</v>
      </c>
      <c r="R25" s="2">
        <v>2496835522</v>
      </c>
      <c r="S25" s="1">
        <f>(Table134[[#This Row],[2050_BUILDINGS]]/Table134[[#This Row],[2020_BUILDINGS]])-1</f>
        <v>1.0135486171242296</v>
      </c>
      <c r="T25" s="1">
        <f>(Table134[[#This Row],[2050_TOTAL_REPL_COST_USD]]/Table134[[#This Row],[2020_TOTAL_REPL_COST_USD]])-1</f>
        <v>1.0377420083116133</v>
      </c>
      <c r="U25"/>
      <c r="V25"/>
    </row>
    <row r="26" spans="1:22" x14ac:dyDescent="0.2">
      <c r="A26" t="s">
        <v>22</v>
      </c>
      <c r="B26" t="s">
        <v>27</v>
      </c>
      <c r="C26" t="s">
        <v>126</v>
      </c>
      <c r="D26" t="s">
        <v>178</v>
      </c>
      <c r="E26" s="2">
        <v>174837</v>
      </c>
      <c r="F26" s="2">
        <v>194869</v>
      </c>
      <c r="G26" s="2">
        <v>215369</v>
      </c>
      <c r="H26" s="2">
        <v>236467</v>
      </c>
      <c r="I26" s="2">
        <v>257193</v>
      </c>
      <c r="J26" s="2">
        <v>276873</v>
      </c>
      <c r="K26" s="2">
        <v>295455</v>
      </c>
      <c r="L26" s="2">
        <v>11351208727</v>
      </c>
      <c r="M26" s="2">
        <v>12758342135</v>
      </c>
      <c r="N26" s="2">
        <v>14237221463</v>
      </c>
      <c r="O26" s="2">
        <v>15795982605</v>
      </c>
      <c r="P26" s="2">
        <v>17363922860</v>
      </c>
      <c r="Q26" s="2">
        <v>18892130017</v>
      </c>
      <c r="R26" s="2">
        <v>20390402768</v>
      </c>
      <c r="S26" s="1">
        <f>(Table134[[#This Row],[2050_BUILDINGS]]/Table134[[#This Row],[2020_BUILDINGS]])-1</f>
        <v>0.68988829595566159</v>
      </c>
      <c r="T26" s="1">
        <f>(Table134[[#This Row],[2050_TOTAL_REPL_COST_USD]]/Table134[[#This Row],[2020_TOTAL_REPL_COST_USD]])-1</f>
        <v>0.7963199566139032</v>
      </c>
      <c r="U26"/>
      <c r="V26"/>
    </row>
    <row r="27" spans="1:22" x14ac:dyDescent="0.2">
      <c r="A27" t="s">
        <v>55</v>
      </c>
      <c r="B27" t="s">
        <v>64</v>
      </c>
      <c r="C27" t="s">
        <v>127</v>
      </c>
      <c r="D27" t="s">
        <v>179</v>
      </c>
      <c r="E27" s="2">
        <v>39742</v>
      </c>
      <c r="F27" s="2">
        <v>44714</v>
      </c>
      <c r="G27" s="2">
        <v>50066</v>
      </c>
      <c r="H27" s="2">
        <v>55671</v>
      </c>
      <c r="I27" s="2">
        <v>61470</v>
      </c>
      <c r="J27" s="2">
        <v>67371</v>
      </c>
      <c r="K27" s="2">
        <v>73335</v>
      </c>
      <c r="L27" s="2">
        <v>2115365748</v>
      </c>
      <c r="M27" s="2">
        <v>2385883752</v>
      </c>
      <c r="N27" s="2">
        <v>2679651342</v>
      </c>
      <c r="O27" s="2">
        <v>2992499654</v>
      </c>
      <c r="P27" s="2">
        <v>3315841967</v>
      </c>
      <c r="Q27" s="2">
        <v>3645083046</v>
      </c>
      <c r="R27" s="2">
        <v>3980150578</v>
      </c>
      <c r="S27" s="1">
        <f>(Table134[[#This Row],[2050_BUILDINGS]]/Table134[[#This Row],[2020_BUILDINGS]])-1</f>
        <v>0.84527703688792721</v>
      </c>
      <c r="T27" s="1">
        <f>(Table134[[#This Row],[2050_TOTAL_REPL_COST_USD]]/Table134[[#This Row],[2020_TOTAL_REPL_COST_USD]])-1</f>
        <v>0.88154250949892954</v>
      </c>
      <c r="U27"/>
      <c r="V27"/>
    </row>
    <row r="28" spans="1:22" x14ac:dyDescent="0.2">
      <c r="A28" t="s">
        <v>37</v>
      </c>
      <c r="B28" t="s">
        <v>40</v>
      </c>
      <c r="C28" t="s">
        <v>128</v>
      </c>
      <c r="D28" t="s">
        <v>180</v>
      </c>
      <c r="E28" s="2">
        <v>43347</v>
      </c>
      <c r="F28" s="2">
        <v>45965</v>
      </c>
      <c r="G28" s="2">
        <v>48327</v>
      </c>
      <c r="H28" s="2">
        <v>50493</v>
      </c>
      <c r="I28" s="2">
        <v>52386</v>
      </c>
      <c r="J28" s="2">
        <v>54151</v>
      </c>
      <c r="K28" s="2">
        <v>55543</v>
      </c>
      <c r="L28" s="2">
        <v>6584591806</v>
      </c>
      <c r="M28" s="2">
        <v>7031981840</v>
      </c>
      <c r="N28" s="2">
        <v>7431892654</v>
      </c>
      <c r="O28" s="2">
        <v>7797636735</v>
      </c>
      <c r="P28" s="2">
        <v>8119102798</v>
      </c>
      <c r="Q28" s="2">
        <v>8419621261</v>
      </c>
      <c r="R28" s="2">
        <v>8652862883</v>
      </c>
      <c r="S28" s="1">
        <f>(Table134[[#This Row],[2050_BUILDINGS]]/Table134[[#This Row],[2020_BUILDINGS]])-1</f>
        <v>0.28135741804507819</v>
      </c>
      <c r="T28" s="1">
        <f>(Table134[[#This Row],[2050_TOTAL_REPL_COST_USD]]/Table134[[#This Row],[2020_TOTAL_REPL_COST_USD]])-1</f>
        <v>0.31410771357388523</v>
      </c>
      <c r="U28"/>
      <c r="V28"/>
    </row>
    <row r="29" spans="1:22" x14ac:dyDescent="0.2">
      <c r="A29" t="s">
        <v>44</v>
      </c>
      <c r="B29" t="s">
        <v>47</v>
      </c>
      <c r="C29" t="s">
        <v>129</v>
      </c>
      <c r="D29" t="s">
        <v>181</v>
      </c>
      <c r="E29" s="2">
        <v>8389</v>
      </c>
      <c r="F29" s="2">
        <v>8739</v>
      </c>
      <c r="G29" s="2">
        <v>9119</v>
      </c>
      <c r="H29" s="2">
        <v>9468</v>
      </c>
      <c r="I29" s="2">
        <v>9857</v>
      </c>
      <c r="J29" s="2">
        <v>10286</v>
      </c>
      <c r="K29" s="2">
        <v>10768</v>
      </c>
      <c r="L29" s="2">
        <v>395566769</v>
      </c>
      <c r="M29" s="2">
        <v>414077746</v>
      </c>
      <c r="N29" s="2">
        <v>434768560</v>
      </c>
      <c r="O29" s="2">
        <v>454020852</v>
      </c>
      <c r="P29" s="2">
        <v>475446259</v>
      </c>
      <c r="Q29" s="2">
        <v>499521875</v>
      </c>
      <c r="R29" s="2">
        <v>525231211</v>
      </c>
      <c r="S29" s="1">
        <f>(Table134[[#This Row],[2050_BUILDINGS]]/Table134[[#This Row],[2020_BUILDINGS]])-1</f>
        <v>0.28358564787221363</v>
      </c>
      <c r="T29" s="1">
        <f>(Table134[[#This Row],[2050_TOTAL_REPL_COST_USD]]/Table134[[#This Row],[2020_TOTAL_REPL_COST_USD]])-1</f>
        <v>0.32779407210518241</v>
      </c>
      <c r="U29"/>
      <c r="V29"/>
    </row>
    <row r="30" spans="1:22" x14ac:dyDescent="0.2">
      <c r="A30" t="s">
        <v>37</v>
      </c>
      <c r="B30" t="s">
        <v>41</v>
      </c>
      <c r="C30" t="s">
        <v>130</v>
      </c>
      <c r="D30" t="s">
        <v>182</v>
      </c>
      <c r="E30" s="2">
        <v>167738</v>
      </c>
      <c r="F30" s="2">
        <v>178095</v>
      </c>
      <c r="G30" s="2">
        <v>187960</v>
      </c>
      <c r="H30" s="2">
        <v>196928</v>
      </c>
      <c r="I30" s="2">
        <v>205738</v>
      </c>
      <c r="J30" s="2">
        <v>213638</v>
      </c>
      <c r="K30" s="2">
        <v>220672</v>
      </c>
      <c r="L30" s="2">
        <v>15730632944</v>
      </c>
      <c r="M30" s="2">
        <v>16893519397</v>
      </c>
      <c r="N30" s="2">
        <v>18004657008</v>
      </c>
      <c r="O30" s="2">
        <v>19016585093</v>
      </c>
      <c r="P30" s="2">
        <v>20007219139</v>
      </c>
      <c r="Q30" s="2">
        <v>20897766515</v>
      </c>
      <c r="R30" s="2">
        <v>21692417773</v>
      </c>
      <c r="S30" s="1">
        <f>(Table134[[#This Row],[2050_BUILDINGS]]/Table134[[#This Row],[2020_BUILDINGS]])-1</f>
        <v>0.31557548080935738</v>
      </c>
      <c r="T30" s="1">
        <f>(Table134[[#This Row],[2050_TOTAL_REPL_COST_USD]]/Table134[[#This Row],[2020_TOTAL_REPL_COST_USD]])-1</f>
        <v>0.37899205011162329</v>
      </c>
      <c r="U30"/>
      <c r="V30"/>
    </row>
    <row r="31" spans="1:22" x14ac:dyDescent="0.2">
      <c r="A31" t="s">
        <v>22</v>
      </c>
      <c r="B31" t="s">
        <v>28</v>
      </c>
      <c r="C31" t="s">
        <v>131</v>
      </c>
      <c r="D31" t="s">
        <v>183</v>
      </c>
      <c r="E31" s="2">
        <v>225368</v>
      </c>
      <c r="F31" s="2">
        <v>256341</v>
      </c>
      <c r="G31" s="2">
        <v>289706</v>
      </c>
      <c r="H31" s="2">
        <v>324691</v>
      </c>
      <c r="I31" s="2">
        <v>362139</v>
      </c>
      <c r="J31" s="2">
        <v>400423</v>
      </c>
      <c r="K31" s="2">
        <v>439473</v>
      </c>
      <c r="L31" s="2">
        <v>13649476380</v>
      </c>
      <c r="M31" s="2">
        <v>15589675470</v>
      </c>
      <c r="N31" s="2">
        <v>17693077669</v>
      </c>
      <c r="O31" s="2">
        <v>19913403519</v>
      </c>
      <c r="P31" s="2">
        <v>22296395190</v>
      </c>
      <c r="Q31" s="2">
        <v>24750827562</v>
      </c>
      <c r="R31" s="2">
        <v>27271371274</v>
      </c>
      <c r="S31" s="1">
        <f>(Table134[[#This Row],[2050_BUILDINGS]]/Table134[[#This Row],[2020_BUILDINGS]])-1</f>
        <v>0.95002396081076279</v>
      </c>
      <c r="T31" s="1">
        <f>(Table134[[#This Row],[2050_TOTAL_REPL_COST_USD]]/Table134[[#This Row],[2020_TOTAL_REPL_COST_USD]])-1</f>
        <v>0.99797930080010877</v>
      </c>
      <c r="U31"/>
      <c r="V31"/>
    </row>
    <row r="32" spans="1:22" x14ac:dyDescent="0.2">
      <c r="A32" t="s">
        <v>55</v>
      </c>
      <c r="B32" t="s">
        <v>65</v>
      </c>
      <c r="C32" t="s">
        <v>132</v>
      </c>
      <c r="D32" t="s">
        <v>184</v>
      </c>
      <c r="E32" s="2">
        <v>71136</v>
      </c>
      <c r="F32" s="2">
        <v>81963</v>
      </c>
      <c r="G32" s="2">
        <v>94558</v>
      </c>
      <c r="H32" s="2">
        <v>107837</v>
      </c>
      <c r="I32" s="2">
        <v>122156</v>
      </c>
      <c r="J32" s="2">
        <v>137169</v>
      </c>
      <c r="K32" s="2">
        <v>152529</v>
      </c>
      <c r="L32" s="2">
        <v>2182325613</v>
      </c>
      <c r="M32" s="2">
        <v>2523229663</v>
      </c>
      <c r="N32" s="2">
        <v>2919540941</v>
      </c>
      <c r="O32" s="2">
        <v>3338910348</v>
      </c>
      <c r="P32" s="2">
        <v>3792374479</v>
      </c>
      <c r="Q32" s="2">
        <v>4269400374</v>
      </c>
      <c r="R32" s="2">
        <v>4759486076</v>
      </c>
      <c r="S32" s="1">
        <f>(Table134[[#This Row],[2050_BUILDINGS]]/Table134[[#This Row],[2020_BUILDINGS]])-1</f>
        <v>1.1441885964912282</v>
      </c>
      <c r="T32" s="1">
        <f>(Table134[[#This Row],[2050_TOTAL_REPL_COST_USD]]/Table134[[#This Row],[2020_TOTAL_REPL_COST_USD]])-1</f>
        <v>1.180923894971488</v>
      </c>
      <c r="U32"/>
      <c r="V32"/>
    </row>
    <row r="33" spans="1:22" x14ac:dyDescent="0.2">
      <c r="A33" t="s">
        <v>44</v>
      </c>
      <c r="B33" t="s">
        <v>48</v>
      </c>
      <c r="C33" t="s">
        <v>133</v>
      </c>
      <c r="D33" t="s">
        <v>185</v>
      </c>
      <c r="E33" s="2">
        <v>138991</v>
      </c>
      <c r="F33" s="2">
        <v>159471</v>
      </c>
      <c r="G33" s="2">
        <v>182054</v>
      </c>
      <c r="H33" s="2">
        <v>206247</v>
      </c>
      <c r="I33" s="2">
        <v>231630</v>
      </c>
      <c r="J33" s="2">
        <v>258214</v>
      </c>
      <c r="K33" s="2">
        <v>285506</v>
      </c>
      <c r="L33" s="2">
        <v>7445000930</v>
      </c>
      <c r="M33" s="2">
        <v>8628435070</v>
      </c>
      <c r="N33" s="2">
        <v>9955073560</v>
      </c>
      <c r="O33" s="2">
        <v>11402455943</v>
      </c>
      <c r="P33" s="2">
        <v>12946094529</v>
      </c>
      <c r="Q33" s="2">
        <v>14587802126</v>
      </c>
      <c r="R33" s="2">
        <v>16304423079</v>
      </c>
      <c r="S33" s="1">
        <f>(Table134[[#This Row],[2050_BUILDINGS]]/Table134[[#This Row],[2020_BUILDINGS]])-1</f>
        <v>1.054133001417358</v>
      </c>
      <c r="T33" s="1">
        <f>(Table134[[#This Row],[2050_TOTAL_REPL_COST_USD]]/Table134[[#This Row],[2020_TOTAL_REPL_COST_USD]])-1</f>
        <v>1.1899826786186849</v>
      </c>
      <c r="U33"/>
      <c r="V33"/>
    </row>
    <row r="34" spans="1:22" x14ac:dyDescent="0.2">
      <c r="A34" t="s">
        <v>37</v>
      </c>
      <c r="B34" t="s">
        <v>42</v>
      </c>
      <c r="C34" t="s">
        <v>134</v>
      </c>
      <c r="D34" t="s">
        <v>186</v>
      </c>
      <c r="E34" s="2">
        <v>29899</v>
      </c>
      <c r="F34" s="2">
        <v>33958</v>
      </c>
      <c r="G34" s="2">
        <v>38308</v>
      </c>
      <c r="H34" s="2">
        <v>42823</v>
      </c>
      <c r="I34" s="2">
        <v>47606</v>
      </c>
      <c r="J34" s="2">
        <v>52640</v>
      </c>
      <c r="K34" s="2">
        <v>57726</v>
      </c>
      <c r="L34" s="2">
        <v>1699571414</v>
      </c>
      <c r="M34" s="2">
        <v>1948212908</v>
      </c>
      <c r="N34" s="2">
        <v>2213555199</v>
      </c>
      <c r="O34" s="2">
        <v>2491109106</v>
      </c>
      <c r="P34" s="2">
        <v>2784054364</v>
      </c>
      <c r="Q34" s="2">
        <v>3094148537</v>
      </c>
      <c r="R34" s="2">
        <v>3410086301</v>
      </c>
      <c r="S34" s="1">
        <f>(Table134[[#This Row],[2050_BUILDINGS]]/Table134[[#This Row],[2020_BUILDINGS]])-1</f>
        <v>0.9307000234121543</v>
      </c>
      <c r="T34" s="1">
        <f>(Table134[[#This Row],[2050_TOTAL_REPL_COST_USD]]/Table134[[#This Row],[2020_TOTAL_REPL_COST_USD]])-1</f>
        <v>1.0064389603813377</v>
      </c>
      <c r="U34"/>
      <c r="V34"/>
    </row>
    <row r="35" spans="1:22" x14ac:dyDescent="0.2">
      <c r="A35" t="s">
        <v>22</v>
      </c>
      <c r="B35" t="s">
        <v>29</v>
      </c>
      <c r="C35" t="s">
        <v>135</v>
      </c>
      <c r="D35" t="s">
        <v>187</v>
      </c>
      <c r="E35" s="2">
        <v>12008</v>
      </c>
      <c r="F35" s="2">
        <v>12102</v>
      </c>
      <c r="G35" s="2">
        <v>12140</v>
      </c>
      <c r="H35" s="2">
        <v>12238</v>
      </c>
      <c r="I35" s="2">
        <v>12368</v>
      </c>
      <c r="J35" s="2">
        <v>12519</v>
      </c>
      <c r="K35" s="2">
        <v>12629</v>
      </c>
      <c r="L35" s="2">
        <v>1201445140</v>
      </c>
      <c r="M35" s="2">
        <v>1212001956</v>
      </c>
      <c r="N35" s="2">
        <v>1218203723</v>
      </c>
      <c r="O35" s="2">
        <v>1232827005</v>
      </c>
      <c r="P35" s="2">
        <v>1250725229</v>
      </c>
      <c r="Q35" s="2">
        <v>1272102336</v>
      </c>
      <c r="R35" s="2">
        <v>1286485686</v>
      </c>
      <c r="S35" s="1">
        <f>(Table134[[#This Row],[2050_BUILDINGS]]/Table134[[#This Row],[2020_BUILDINGS]])-1</f>
        <v>5.1715522984676854E-2</v>
      </c>
      <c r="T35" s="1">
        <f>(Table134[[#This Row],[2050_TOTAL_REPL_COST_USD]]/Table134[[#This Row],[2020_TOTAL_REPL_COST_USD]])-1</f>
        <v>7.0781880228006022E-2</v>
      </c>
      <c r="U35"/>
      <c r="V35"/>
    </row>
    <row r="36" spans="1:22" x14ac:dyDescent="0.2">
      <c r="A36" t="s">
        <v>44</v>
      </c>
      <c r="B36" t="s">
        <v>49</v>
      </c>
      <c r="C36" t="s">
        <v>136</v>
      </c>
      <c r="D36" t="s">
        <v>188</v>
      </c>
      <c r="E36" s="2">
        <v>45251</v>
      </c>
      <c r="F36" s="2">
        <v>51863</v>
      </c>
      <c r="G36" s="2">
        <v>58724</v>
      </c>
      <c r="H36" s="2">
        <v>66264</v>
      </c>
      <c r="I36" s="2">
        <v>74028</v>
      </c>
      <c r="J36" s="2">
        <v>82036</v>
      </c>
      <c r="K36" s="2">
        <v>90010</v>
      </c>
      <c r="L36" s="2">
        <v>2409207781</v>
      </c>
      <c r="M36" s="2">
        <v>2765525522</v>
      </c>
      <c r="N36" s="2">
        <v>3136470858</v>
      </c>
      <c r="O36" s="2">
        <v>3547590844</v>
      </c>
      <c r="P36" s="2">
        <v>3973766027</v>
      </c>
      <c r="Q36" s="2">
        <v>4415025995</v>
      </c>
      <c r="R36" s="2">
        <v>4858895492</v>
      </c>
      <c r="S36" s="1">
        <f>(Table134[[#This Row],[2050_BUILDINGS]]/Table134[[#This Row],[2020_BUILDINGS]])-1</f>
        <v>0.98912731210359994</v>
      </c>
      <c r="T36" s="1">
        <f>(Table134[[#This Row],[2050_TOTAL_REPL_COST_USD]]/Table134[[#This Row],[2020_TOTAL_REPL_COST_USD]])-1</f>
        <v>1.0168021746896394</v>
      </c>
      <c r="U36"/>
      <c r="V36"/>
    </row>
    <row r="37" spans="1:22" x14ac:dyDescent="0.2">
      <c r="A37" t="s">
        <v>44</v>
      </c>
      <c r="B37" t="s">
        <v>50</v>
      </c>
      <c r="C37" t="s">
        <v>137</v>
      </c>
      <c r="D37" t="s">
        <v>189</v>
      </c>
      <c r="E37" s="2">
        <v>33742</v>
      </c>
      <c r="F37" s="2">
        <v>36769</v>
      </c>
      <c r="G37" s="2">
        <v>39872</v>
      </c>
      <c r="H37" s="2">
        <v>42968</v>
      </c>
      <c r="I37" s="2">
        <v>46104</v>
      </c>
      <c r="J37" s="2">
        <v>49111</v>
      </c>
      <c r="K37" s="2">
        <v>52216</v>
      </c>
      <c r="L37" s="2">
        <v>3013584113</v>
      </c>
      <c r="M37" s="2">
        <v>3381183650</v>
      </c>
      <c r="N37" s="2">
        <v>3763058068</v>
      </c>
      <c r="O37" s="2">
        <v>4140414539</v>
      </c>
      <c r="P37" s="2">
        <v>4525982744</v>
      </c>
      <c r="Q37" s="2">
        <v>4895068631</v>
      </c>
      <c r="R37" s="2">
        <v>5275250675</v>
      </c>
      <c r="S37" s="1">
        <f>(Table134[[#This Row],[2050_BUILDINGS]]/Table134[[#This Row],[2020_BUILDINGS]])-1</f>
        <v>0.54750755734692658</v>
      </c>
      <c r="T37" s="1">
        <f>(Table134[[#This Row],[2050_TOTAL_REPL_COST_USD]]/Table134[[#This Row],[2020_TOTAL_REPL_COST_USD]])-1</f>
        <v>0.75049060427536163</v>
      </c>
      <c r="U37"/>
      <c r="V37"/>
    </row>
    <row r="38" spans="1:22" x14ac:dyDescent="0.2">
      <c r="A38" t="s">
        <v>55</v>
      </c>
      <c r="B38" t="s">
        <v>66</v>
      </c>
      <c r="C38" t="s">
        <v>138</v>
      </c>
      <c r="D38" t="s">
        <v>96</v>
      </c>
      <c r="E38" s="2">
        <v>68404</v>
      </c>
      <c r="F38" s="2">
        <v>82238</v>
      </c>
      <c r="G38" s="2">
        <v>98325</v>
      </c>
      <c r="H38" s="2">
        <v>116931</v>
      </c>
      <c r="I38" s="2">
        <v>137455</v>
      </c>
      <c r="J38" s="2">
        <v>160227</v>
      </c>
      <c r="K38" s="2">
        <v>184932</v>
      </c>
      <c r="L38" s="2">
        <v>3388274861</v>
      </c>
      <c r="M38" s="2">
        <v>4080150573</v>
      </c>
      <c r="N38" s="2">
        <v>4890665390</v>
      </c>
      <c r="O38" s="2">
        <v>5836835512</v>
      </c>
      <c r="P38" s="2">
        <v>6895256167</v>
      </c>
      <c r="Q38" s="2">
        <v>8080446033</v>
      </c>
      <c r="R38" s="2">
        <v>9378266452</v>
      </c>
      <c r="S38" s="1">
        <f>(Table134[[#This Row],[2050_BUILDINGS]]/Table134[[#This Row],[2020_BUILDINGS]])-1</f>
        <v>1.7035261095842347</v>
      </c>
      <c r="T38" s="1">
        <f>(Table134[[#This Row],[2050_TOTAL_REPL_COST_USD]]/Table134[[#This Row],[2020_TOTAL_REPL_COST_USD]])-1</f>
        <v>1.7678588180511841</v>
      </c>
      <c r="U38"/>
      <c r="V38"/>
    </row>
    <row r="39" spans="1:22" x14ac:dyDescent="0.2">
      <c r="A39" t="s">
        <v>55</v>
      </c>
      <c r="B39" t="s">
        <v>67</v>
      </c>
      <c r="C39" t="s">
        <v>139</v>
      </c>
      <c r="D39" t="s">
        <v>190</v>
      </c>
      <c r="E39" s="2">
        <v>1007595</v>
      </c>
      <c r="F39" s="2">
        <v>1137826</v>
      </c>
      <c r="G39" s="2">
        <v>1282340</v>
      </c>
      <c r="H39" s="2">
        <v>1436555</v>
      </c>
      <c r="I39" s="2">
        <v>1600199</v>
      </c>
      <c r="J39" s="2">
        <v>1773352</v>
      </c>
      <c r="K39" s="2">
        <v>1946078</v>
      </c>
      <c r="L39" s="2">
        <v>88450780066</v>
      </c>
      <c r="M39" s="2">
        <v>100707805803</v>
      </c>
      <c r="N39" s="2">
        <v>114345037675</v>
      </c>
      <c r="O39" s="2">
        <v>128921404341</v>
      </c>
      <c r="P39" s="2">
        <v>144446279578</v>
      </c>
      <c r="Q39" s="2">
        <v>160936236283</v>
      </c>
      <c r="R39" s="2">
        <v>177561175190</v>
      </c>
      <c r="S39" s="1">
        <f>(Table134[[#This Row],[2050_BUILDINGS]]/Table134[[#This Row],[2020_BUILDINGS]])-1</f>
        <v>0.93140894903210114</v>
      </c>
      <c r="T39" s="1">
        <f>(Table134[[#This Row],[2050_TOTAL_REPL_COST_USD]]/Table134[[#This Row],[2020_TOTAL_REPL_COST_USD]])-1</f>
        <v>1.0074574249939663</v>
      </c>
      <c r="U39"/>
      <c r="V39"/>
    </row>
    <row r="40" spans="1:22" x14ac:dyDescent="0.2">
      <c r="A40" t="s">
        <v>22</v>
      </c>
      <c r="B40" t="s">
        <v>30</v>
      </c>
      <c r="C40" t="s">
        <v>140</v>
      </c>
      <c r="D40" t="s">
        <v>191</v>
      </c>
      <c r="E40" s="2">
        <v>44609</v>
      </c>
      <c r="F40" s="2">
        <v>50108</v>
      </c>
      <c r="G40" s="2">
        <v>55594</v>
      </c>
      <c r="H40" s="2">
        <v>61421</v>
      </c>
      <c r="I40" s="2">
        <v>67229</v>
      </c>
      <c r="J40" s="2">
        <v>73380</v>
      </c>
      <c r="K40" s="2">
        <v>78826</v>
      </c>
      <c r="L40" s="2">
        <v>2593956200</v>
      </c>
      <c r="M40" s="2">
        <v>2915981103</v>
      </c>
      <c r="N40" s="2">
        <v>3239978236</v>
      </c>
      <c r="O40" s="2">
        <v>3587142261</v>
      </c>
      <c r="P40" s="2">
        <v>3937732427</v>
      </c>
      <c r="Q40" s="2">
        <v>4311986734</v>
      </c>
      <c r="R40" s="2">
        <v>4648432710</v>
      </c>
      <c r="S40" s="1">
        <f>(Table134[[#This Row],[2050_BUILDINGS]]/Table134[[#This Row],[2020_BUILDINGS]])-1</f>
        <v>0.76704252505099868</v>
      </c>
      <c r="T40" s="1">
        <f>(Table134[[#This Row],[2050_TOTAL_REPL_COST_USD]]/Table134[[#This Row],[2020_TOTAL_REPL_COST_USD]])-1</f>
        <v>0.79202436417392086</v>
      </c>
      <c r="U40"/>
      <c r="V40"/>
    </row>
    <row r="41" spans="1:22" x14ac:dyDescent="0.2">
      <c r="A41" t="s">
        <v>22</v>
      </c>
      <c r="B41" t="s">
        <v>31</v>
      </c>
      <c r="C41" t="s">
        <v>141</v>
      </c>
      <c r="D41" t="s">
        <v>192</v>
      </c>
      <c r="E41" s="2">
        <v>219438</v>
      </c>
      <c r="F41" s="2">
        <v>247487</v>
      </c>
      <c r="G41" s="2">
        <v>277055</v>
      </c>
      <c r="H41" s="2">
        <v>308099</v>
      </c>
      <c r="I41" s="2">
        <v>340172</v>
      </c>
      <c r="J41" s="2">
        <v>373248</v>
      </c>
      <c r="K41" s="2">
        <v>406842</v>
      </c>
      <c r="L41" s="2">
        <v>11935770127</v>
      </c>
      <c r="M41" s="2">
        <v>13494754657</v>
      </c>
      <c r="N41" s="2">
        <v>15155009762</v>
      </c>
      <c r="O41" s="2">
        <v>16921053442</v>
      </c>
      <c r="P41" s="2">
        <v>18758220815</v>
      </c>
      <c r="Q41" s="2">
        <v>20667859946</v>
      </c>
      <c r="R41" s="2">
        <v>22620648958</v>
      </c>
      <c r="S41" s="1">
        <f>(Table134[[#This Row],[2050_BUILDINGS]]/Table134[[#This Row],[2020_BUILDINGS]])-1</f>
        <v>0.85401799141443147</v>
      </c>
      <c r="T41" s="1">
        <f>(Table134[[#This Row],[2050_TOTAL_REPL_COST_USD]]/Table134[[#This Row],[2020_TOTAL_REPL_COST_USD]])-1</f>
        <v>0.89519810764700058</v>
      </c>
      <c r="U41"/>
      <c r="V41"/>
    </row>
    <row r="42" spans="1:22" x14ac:dyDescent="0.2">
      <c r="A42" t="s">
        <v>55</v>
      </c>
      <c r="B42" t="s">
        <v>68</v>
      </c>
      <c r="C42" t="s">
        <v>142</v>
      </c>
      <c r="D42" t="s">
        <v>193</v>
      </c>
      <c r="E42" s="2">
        <v>66771</v>
      </c>
      <c r="F42" s="2">
        <v>76233</v>
      </c>
      <c r="G42" s="2">
        <v>86004</v>
      </c>
      <c r="H42" s="2">
        <v>96121</v>
      </c>
      <c r="I42" s="2">
        <v>107365</v>
      </c>
      <c r="J42" s="2">
        <v>118975</v>
      </c>
      <c r="K42" s="2">
        <v>130886</v>
      </c>
      <c r="L42" s="2">
        <v>6794488814</v>
      </c>
      <c r="M42" s="2">
        <v>7830625500</v>
      </c>
      <c r="N42" s="2">
        <v>8925771460</v>
      </c>
      <c r="O42" s="2">
        <v>10084863773</v>
      </c>
      <c r="P42" s="2">
        <v>11391610944</v>
      </c>
      <c r="Q42" s="2">
        <v>12758017299</v>
      </c>
      <c r="R42" s="2">
        <v>14188157592</v>
      </c>
      <c r="S42" s="1">
        <f>(Table134[[#This Row],[2050_BUILDINGS]]/Table134[[#This Row],[2020_BUILDINGS]])-1</f>
        <v>0.96022225217534563</v>
      </c>
      <c r="T42" s="1">
        <f>(Table134[[#This Row],[2050_TOTAL_REPL_COST_USD]]/Table134[[#This Row],[2020_TOTAL_REPL_COST_USD]])-1</f>
        <v>1.0881861727059428</v>
      </c>
      <c r="U42"/>
      <c r="V42"/>
    </row>
    <row r="43" spans="1:22" x14ac:dyDescent="0.2">
      <c r="A43" t="s">
        <v>55</v>
      </c>
      <c r="B43" t="s">
        <v>69</v>
      </c>
      <c r="C43" t="s">
        <v>143</v>
      </c>
      <c r="D43" t="s">
        <v>194</v>
      </c>
      <c r="E43" s="2">
        <v>53157</v>
      </c>
      <c r="F43" s="2">
        <v>58657</v>
      </c>
      <c r="G43" s="2">
        <v>64207</v>
      </c>
      <c r="H43" s="2">
        <v>69792</v>
      </c>
      <c r="I43" s="2">
        <v>75052</v>
      </c>
      <c r="J43" s="2">
        <v>80972</v>
      </c>
      <c r="K43" s="2">
        <v>85543</v>
      </c>
      <c r="L43" s="2">
        <v>2802098985</v>
      </c>
      <c r="M43" s="2">
        <v>3106537966</v>
      </c>
      <c r="N43" s="2">
        <v>3417558921</v>
      </c>
      <c r="O43" s="2">
        <v>3736653203</v>
      </c>
      <c r="P43" s="2">
        <v>4042181512</v>
      </c>
      <c r="Q43" s="2">
        <v>4386615208</v>
      </c>
      <c r="R43" s="2">
        <v>4662086689</v>
      </c>
      <c r="S43" s="1">
        <f>(Table134[[#This Row],[2050_BUILDINGS]]/Table134[[#This Row],[2020_BUILDINGS]])-1</f>
        <v>0.6092518388923378</v>
      </c>
      <c r="T43" s="1">
        <f>(Table134[[#This Row],[2050_TOTAL_REPL_COST_USD]]/Table134[[#This Row],[2020_TOTAL_REPL_COST_USD]])-1</f>
        <v>0.66378372568448007</v>
      </c>
      <c r="U43"/>
      <c r="V43"/>
    </row>
    <row r="44" spans="1:22" x14ac:dyDescent="0.2">
      <c r="A44" t="s">
        <v>22</v>
      </c>
      <c r="B44" t="s">
        <v>32</v>
      </c>
      <c r="C44" t="s">
        <v>144</v>
      </c>
      <c r="D44" t="s">
        <v>195</v>
      </c>
      <c r="E44" s="2">
        <v>26961</v>
      </c>
      <c r="F44" s="2">
        <v>31174</v>
      </c>
      <c r="G44" s="2">
        <v>35880</v>
      </c>
      <c r="H44" s="2">
        <v>41100</v>
      </c>
      <c r="I44" s="2">
        <v>46663</v>
      </c>
      <c r="J44" s="2">
        <v>52566</v>
      </c>
      <c r="K44" s="2">
        <v>58958</v>
      </c>
      <c r="L44" s="2">
        <v>1680110618</v>
      </c>
      <c r="M44" s="2">
        <v>1952299669</v>
      </c>
      <c r="N44" s="2">
        <v>2258629983</v>
      </c>
      <c r="O44" s="2">
        <v>2599847018</v>
      </c>
      <c r="P44" s="2">
        <v>2964542671</v>
      </c>
      <c r="Q44" s="2">
        <v>3353585845</v>
      </c>
      <c r="R44" s="2">
        <v>3777547685</v>
      </c>
      <c r="S44" s="1">
        <f>(Table134[[#This Row],[2050_BUILDINGS]]/Table134[[#This Row],[2020_BUILDINGS]])-1</f>
        <v>1.186788323875227</v>
      </c>
      <c r="T44" s="1">
        <f>(Table134[[#This Row],[2050_TOTAL_REPL_COST_USD]]/Table134[[#This Row],[2020_TOTAL_REPL_COST_USD]])-1</f>
        <v>1.2483922454444007</v>
      </c>
      <c r="U44"/>
      <c r="V44"/>
    </row>
    <row r="45" spans="1:22" x14ac:dyDescent="0.2">
      <c r="A45" t="s">
        <v>22</v>
      </c>
      <c r="B45" t="s">
        <v>33</v>
      </c>
      <c r="C45" t="s">
        <v>145</v>
      </c>
      <c r="D45" t="s">
        <v>196</v>
      </c>
      <c r="E45" s="2">
        <v>44206</v>
      </c>
      <c r="F45" s="2">
        <v>49359</v>
      </c>
      <c r="G45" s="2">
        <v>54483</v>
      </c>
      <c r="H45" s="2">
        <v>60407</v>
      </c>
      <c r="I45" s="2">
        <v>66739</v>
      </c>
      <c r="J45" s="2">
        <v>72645</v>
      </c>
      <c r="K45" s="2">
        <v>78997</v>
      </c>
      <c r="L45" s="2">
        <v>2234735913</v>
      </c>
      <c r="M45" s="2">
        <v>2499695446</v>
      </c>
      <c r="N45" s="2">
        <v>2767622479</v>
      </c>
      <c r="O45" s="2">
        <v>3079280102</v>
      </c>
      <c r="P45" s="2">
        <v>3414143973</v>
      </c>
      <c r="Q45" s="2">
        <v>3732127176</v>
      </c>
      <c r="R45" s="2">
        <v>4073437114</v>
      </c>
      <c r="S45" s="1">
        <f>(Table134[[#This Row],[2050_BUILDINGS]]/Table134[[#This Row],[2020_BUILDINGS]])-1</f>
        <v>0.78701986155725456</v>
      </c>
      <c r="T45" s="1">
        <f>(Table134[[#This Row],[2050_TOTAL_REPL_COST_USD]]/Table134[[#This Row],[2020_TOTAL_REPL_COST_USD]])-1</f>
        <v>0.82278232085671954</v>
      </c>
      <c r="U45"/>
      <c r="V45"/>
    </row>
    <row r="46" spans="1:22" x14ac:dyDescent="0.2">
      <c r="A46" t="s">
        <v>12</v>
      </c>
      <c r="B46" t="s">
        <v>20</v>
      </c>
      <c r="C46" t="s">
        <v>146</v>
      </c>
      <c r="D46" t="s">
        <v>197</v>
      </c>
      <c r="E46" s="2">
        <v>1045</v>
      </c>
      <c r="F46" s="2">
        <v>1161</v>
      </c>
      <c r="G46" s="2">
        <v>1285</v>
      </c>
      <c r="H46" s="2">
        <v>1424</v>
      </c>
      <c r="I46" s="2">
        <v>1568</v>
      </c>
      <c r="J46" s="2">
        <v>1722</v>
      </c>
      <c r="K46" s="2">
        <v>1878</v>
      </c>
      <c r="L46" s="2">
        <v>62947400</v>
      </c>
      <c r="M46" s="2">
        <v>70274379</v>
      </c>
      <c r="N46" s="2">
        <v>78117807</v>
      </c>
      <c r="O46" s="2">
        <v>86532531</v>
      </c>
      <c r="P46" s="2">
        <v>95264428</v>
      </c>
      <c r="Q46" s="2">
        <v>104777813</v>
      </c>
      <c r="R46" s="2">
        <v>114480220</v>
      </c>
      <c r="S46" s="1">
        <f>(Table134[[#This Row],[2050_BUILDINGS]]/Table134[[#This Row],[2020_BUILDINGS]])-1</f>
        <v>0.79712918660287091</v>
      </c>
      <c r="T46" s="1">
        <f>(Table134[[#This Row],[2050_TOTAL_REPL_COST_USD]]/Table134[[#This Row],[2020_TOTAL_REPL_COST_USD]])-1</f>
        <v>0.81866478996749659</v>
      </c>
      <c r="U46"/>
      <c r="V46"/>
    </row>
    <row r="47" spans="1:22" x14ac:dyDescent="0.2">
      <c r="A47" t="s">
        <v>44</v>
      </c>
      <c r="B47" t="s">
        <v>51</v>
      </c>
      <c r="C47" t="s">
        <v>147</v>
      </c>
      <c r="D47" t="s">
        <v>198</v>
      </c>
      <c r="E47" s="2">
        <v>6515</v>
      </c>
      <c r="F47" s="2">
        <v>6839</v>
      </c>
      <c r="G47" s="2">
        <v>7292</v>
      </c>
      <c r="H47" s="2">
        <v>7850</v>
      </c>
      <c r="I47" s="2">
        <v>8460</v>
      </c>
      <c r="J47" s="2">
        <v>9025</v>
      </c>
      <c r="K47" s="2">
        <v>9517</v>
      </c>
      <c r="L47" s="2">
        <v>506446561</v>
      </c>
      <c r="M47" s="2">
        <v>533904681</v>
      </c>
      <c r="N47" s="2">
        <v>570663793</v>
      </c>
      <c r="O47" s="2">
        <v>616879198</v>
      </c>
      <c r="P47" s="2">
        <v>668004879</v>
      </c>
      <c r="Q47" s="2">
        <v>715575997</v>
      </c>
      <c r="R47" s="2">
        <v>759095797</v>
      </c>
      <c r="S47" s="1">
        <f>(Table134[[#This Row],[2050_BUILDINGS]]/Table134[[#This Row],[2020_BUILDINGS]])-1</f>
        <v>0.46078280890253254</v>
      </c>
      <c r="T47" s="1">
        <f>(Table134[[#This Row],[2050_TOTAL_REPL_COST_USD]]/Table134[[#This Row],[2020_TOTAL_REPL_COST_USD]])-1</f>
        <v>0.49886652503105844</v>
      </c>
      <c r="U47"/>
      <c r="V47"/>
    </row>
    <row r="48" spans="1:22" x14ac:dyDescent="0.2">
      <c r="A48" t="s">
        <v>22</v>
      </c>
      <c r="B48" t="s">
        <v>34</v>
      </c>
      <c r="C48" t="s">
        <v>148</v>
      </c>
      <c r="D48" t="s">
        <v>199</v>
      </c>
      <c r="E48" s="2">
        <v>1198</v>
      </c>
      <c r="F48" s="2">
        <v>1252</v>
      </c>
      <c r="G48" s="2">
        <v>1312</v>
      </c>
      <c r="H48" s="2">
        <v>1352</v>
      </c>
      <c r="I48" s="2">
        <v>1398</v>
      </c>
      <c r="J48" s="2">
        <v>1422</v>
      </c>
      <c r="K48" s="2">
        <v>1451</v>
      </c>
      <c r="L48" s="2">
        <v>121360666</v>
      </c>
      <c r="M48" s="2">
        <v>126316799</v>
      </c>
      <c r="N48" s="2">
        <v>130589505</v>
      </c>
      <c r="O48" s="2">
        <v>134267390</v>
      </c>
      <c r="P48" s="2">
        <v>137862528</v>
      </c>
      <c r="Q48" s="2">
        <v>140482068</v>
      </c>
      <c r="R48" s="2">
        <v>143101594</v>
      </c>
      <c r="S48" s="1">
        <f>(Table134[[#This Row],[2050_BUILDINGS]]/Table134[[#This Row],[2020_BUILDINGS]])-1</f>
        <v>0.21118530884808018</v>
      </c>
      <c r="T48" s="1">
        <f>(Table134[[#This Row],[2050_TOTAL_REPL_COST_USD]]/Table134[[#This Row],[2020_TOTAL_REPL_COST_USD]])-1</f>
        <v>0.17914311709528685</v>
      </c>
      <c r="U48"/>
      <c r="V48"/>
    </row>
    <row r="49" spans="1:22" x14ac:dyDescent="0.2">
      <c r="A49" t="s">
        <v>12</v>
      </c>
      <c r="B49" t="s">
        <v>21</v>
      </c>
      <c r="C49" t="s">
        <v>149</v>
      </c>
      <c r="D49" t="s">
        <v>200</v>
      </c>
      <c r="E49" s="2">
        <v>48790</v>
      </c>
      <c r="F49" s="2">
        <v>56507</v>
      </c>
      <c r="G49" s="2">
        <v>64512</v>
      </c>
      <c r="H49" s="2">
        <v>73085</v>
      </c>
      <c r="I49" s="2">
        <v>81911</v>
      </c>
      <c r="J49" s="2">
        <v>91315</v>
      </c>
      <c r="K49" s="2">
        <v>100621</v>
      </c>
      <c r="L49" s="2">
        <v>2496931455</v>
      </c>
      <c r="M49" s="2">
        <v>2904872095</v>
      </c>
      <c r="N49" s="2">
        <v>3336994001</v>
      </c>
      <c r="O49" s="2">
        <v>3811117605</v>
      </c>
      <c r="P49" s="2">
        <v>4311000064</v>
      </c>
      <c r="Q49" s="2">
        <v>4852621264</v>
      </c>
      <c r="R49" s="2">
        <v>5404368937</v>
      </c>
      <c r="S49" s="1">
        <f>(Table134[[#This Row],[2050_BUILDINGS]]/Table134[[#This Row],[2020_BUILDINGS]])-1</f>
        <v>1.0623283459725354</v>
      </c>
      <c r="T49" s="1">
        <f>(Table134[[#This Row],[2050_TOTAL_REPL_COST_USD]]/Table134[[#This Row],[2020_TOTAL_REPL_COST_USD]])-1</f>
        <v>1.1644042034786253</v>
      </c>
      <c r="U49"/>
      <c r="V49"/>
    </row>
    <row r="50" spans="1:22" x14ac:dyDescent="0.2">
      <c r="A50" t="s">
        <v>55</v>
      </c>
      <c r="B50" t="s">
        <v>70</v>
      </c>
      <c r="C50" t="s">
        <v>150</v>
      </c>
      <c r="D50" t="s">
        <v>201</v>
      </c>
      <c r="E50" s="2">
        <v>51705</v>
      </c>
      <c r="F50" s="2">
        <v>58095</v>
      </c>
      <c r="G50" s="2">
        <v>64866</v>
      </c>
      <c r="H50" s="2">
        <v>72292</v>
      </c>
      <c r="I50" s="2">
        <v>79703</v>
      </c>
      <c r="J50" s="2">
        <v>87742</v>
      </c>
      <c r="K50" s="2">
        <v>95768</v>
      </c>
      <c r="L50" s="2">
        <v>1962086710</v>
      </c>
      <c r="M50" s="2">
        <v>2216699741</v>
      </c>
      <c r="N50" s="2">
        <v>2488838909</v>
      </c>
      <c r="O50" s="2">
        <v>2790079275</v>
      </c>
      <c r="P50" s="2">
        <v>3094747372</v>
      </c>
      <c r="Q50" s="2">
        <v>3425585951</v>
      </c>
      <c r="R50" s="2">
        <v>3760094800</v>
      </c>
      <c r="S50" s="1">
        <f>(Table134[[#This Row],[2050_BUILDINGS]]/Table134[[#This Row],[2020_BUILDINGS]])-1</f>
        <v>0.85219998065951064</v>
      </c>
      <c r="T50" s="1">
        <f>(Table134[[#This Row],[2050_TOTAL_REPL_COST_USD]]/Table134[[#This Row],[2020_TOTAL_REPL_COST_USD]])-1</f>
        <v>0.91637544907482704</v>
      </c>
      <c r="U50"/>
      <c r="V50"/>
    </row>
    <row r="51" spans="1:22" x14ac:dyDescent="0.2">
      <c r="A51" t="s">
        <v>37</v>
      </c>
      <c r="B51" t="s">
        <v>43</v>
      </c>
      <c r="C51" t="s">
        <v>151</v>
      </c>
      <c r="D51" t="s">
        <v>202</v>
      </c>
      <c r="E51" s="2">
        <v>100700</v>
      </c>
      <c r="F51" s="2">
        <v>105141</v>
      </c>
      <c r="G51" s="2">
        <v>109854</v>
      </c>
      <c r="H51" s="2">
        <v>113585</v>
      </c>
      <c r="I51" s="2">
        <v>117463</v>
      </c>
      <c r="J51" s="2">
        <v>120687</v>
      </c>
      <c r="K51" s="2">
        <v>123889</v>
      </c>
      <c r="L51" s="2">
        <v>9978897543</v>
      </c>
      <c r="M51" s="2">
        <v>10501183309</v>
      </c>
      <c r="N51" s="2">
        <v>11063349897</v>
      </c>
      <c r="O51" s="2">
        <v>11499354957</v>
      </c>
      <c r="P51" s="2">
        <v>11958559911</v>
      </c>
      <c r="Q51" s="2">
        <v>12340303987</v>
      </c>
      <c r="R51" s="2">
        <v>12715720855</v>
      </c>
      <c r="S51" s="1">
        <f>(Table134[[#This Row],[2050_BUILDINGS]]/Table134[[#This Row],[2020_BUILDINGS]])-1</f>
        <v>0.23027805362462761</v>
      </c>
      <c r="T51" s="1">
        <f>(Table134[[#This Row],[2050_TOTAL_REPL_COST_USD]]/Table134[[#This Row],[2020_TOTAL_REPL_COST_USD]])-1</f>
        <v>0.27426108948476258</v>
      </c>
      <c r="U51"/>
      <c r="V51"/>
    </row>
    <row r="52" spans="1:22" x14ac:dyDescent="0.2">
      <c r="A52" t="s">
        <v>22</v>
      </c>
      <c r="B52" t="s">
        <v>35</v>
      </c>
      <c r="C52" t="s">
        <v>152</v>
      </c>
      <c r="D52" t="s">
        <v>203</v>
      </c>
      <c r="E52" s="2">
        <v>371339</v>
      </c>
      <c r="F52" s="2">
        <v>427188</v>
      </c>
      <c r="G52" s="2">
        <v>489602</v>
      </c>
      <c r="H52" s="2">
        <v>557086</v>
      </c>
      <c r="I52" s="2">
        <v>632992</v>
      </c>
      <c r="J52" s="2">
        <v>710855</v>
      </c>
      <c r="K52" s="2">
        <v>788412</v>
      </c>
      <c r="L52" s="2">
        <v>24692335312</v>
      </c>
      <c r="M52" s="2">
        <v>28852575406</v>
      </c>
      <c r="N52" s="2">
        <v>33551877892</v>
      </c>
      <c r="O52" s="2">
        <v>38737256874</v>
      </c>
      <c r="P52" s="2">
        <v>44595529692</v>
      </c>
      <c r="Q52" s="2">
        <v>50741083900</v>
      </c>
      <c r="R52" s="2">
        <v>56984549010</v>
      </c>
      <c r="S52" s="1">
        <f>(Table134[[#This Row],[2050_BUILDINGS]]/Table134[[#This Row],[2020_BUILDINGS]])-1</f>
        <v>1.1231597004354512</v>
      </c>
      <c r="T52" s="1">
        <f>(Table134[[#This Row],[2050_TOTAL_REPL_COST_USD]]/Table134[[#This Row],[2020_TOTAL_REPL_COST_USD]])-1</f>
        <v>1.3077828925442545</v>
      </c>
      <c r="U52"/>
      <c r="V52"/>
    </row>
    <row r="53" spans="1:22" x14ac:dyDescent="0.2">
      <c r="A53" t="s">
        <v>22</v>
      </c>
      <c r="B53" t="s">
        <v>36</v>
      </c>
      <c r="C53" t="s">
        <v>153</v>
      </c>
      <c r="D53" t="s">
        <v>204</v>
      </c>
      <c r="E53" s="2">
        <v>197727</v>
      </c>
      <c r="F53" s="2">
        <v>225793</v>
      </c>
      <c r="G53" s="2">
        <v>255849</v>
      </c>
      <c r="H53" s="2">
        <v>287495</v>
      </c>
      <c r="I53" s="2">
        <v>319386</v>
      </c>
      <c r="J53" s="2">
        <v>350722</v>
      </c>
      <c r="K53" s="2">
        <v>381500</v>
      </c>
      <c r="L53" s="2">
        <v>11893251753</v>
      </c>
      <c r="M53" s="2">
        <v>13753309600</v>
      </c>
      <c r="N53" s="2">
        <v>15792947137</v>
      </c>
      <c r="O53" s="2">
        <v>17981346609</v>
      </c>
      <c r="P53" s="2">
        <v>20247251715</v>
      </c>
      <c r="Q53" s="2">
        <v>22523770752</v>
      </c>
      <c r="R53" s="2">
        <v>24816105367</v>
      </c>
      <c r="S53" s="1">
        <f>(Table134[[#This Row],[2050_BUILDINGS]]/Table134[[#This Row],[2020_BUILDINGS]])-1</f>
        <v>0.92942794863625089</v>
      </c>
      <c r="T53" s="1">
        <f>(Table134[[#This Row],[2050_TOTAL_REPL_COST_USD]]/Table134[[#This Row],[2020_TOTAL_REPL_COST_USD]])-1</f>
        <v>1.0865702570148899</v>
      </c>
      <c r="U53"/>
      <c r="V53"/>
    </row>
    <row r="54" spans="1:22" x14ac:dyDescent="0.2">
      <c r="A54" t="s">
        <v>44</v>
      </c>
      <c r="B54" t="s">
        <v>52</v>
      </c>
      <c r="C54" t="s">
        <v>154</v>
      </c>
      <c r="D54" t="s">
        <v>205</v>
      </c>
      <c r="E54" s="2">
        <v>719001</v>
      </c>
      <c r="F54" s="2">
        <v>764099</v>
      </c>
      <c r="G54" s="2">
        <v>807872</v>
      </c>
      <c r="H54" s="2">
        <v>848296</v>
      </c>
      <c r="I54" s="2">
        <v>887488</v>
      </c>
      <c r="J54" s="2">
        <v>922479</v>
      </c>
      <c r="K54" s="2">
        <v>955647</v>
      </c>
      <c r="L54" s="2">
        <v>101959753298</v>
      </c>
      <c r="M54" s="2">
        <v>109494529692</v>
      </c>
      <c r="N54" s="2">
        <v>116805963921</v>
      </c>
      <c r="O54" s="2">
        <v>123556119495</v>
      </c>
      <c r="P54" s="2">
        <v>130098913778</v>
      </c>
      <c r="Q54" s="2">
        <v>135947905275</v>
      </c>
      <c r="R54" s="2">
        <v>141484685486</v>
      </c>
      <c r="S54" s="1">
        <f>(Table134[[#This Row],[2050_BUILDINGS]]/Table134[[#This Row],[2020_BUILDINGS]])-1</f>
        <v>0.32913167019239187</v>
      </c>
      <c r="T54" s="1">
        <f>(Table134[[#This Row],[2050_TOTAL_REPL_COST_USD]]/Table134[[#This Row],[2020_TOTAL_REPL_COST_USD]])-1</f>
        <v>0.38765229327771733</v>
      </c>
      <c r="U54"/>
      <c r="V54"/>
    </row>
    <row r="55" spans="1:22" x14ac:dyDescent="0.2">
      <c r="A55" t="s">
        <v>44</v>
      </c>
      <c r="B55" t="s">
        <v>53</v>
      </c>
      <c r="C55" t="s">
        <v>155</v>
      </c>
      <c r="D55" t="s">
        <v>206</v>
      </c>
      <c r="E55" s="2">
        <v>81220</v>
      </c>
      <c r="F55" s="2">
        <v>93470</v>
      </c>
      <c r="G55" s="2">
        <v>107023</v>
      </c>
      <c r="H55" s="2">
        <v>121833</v>
      </c>
      <c r="I55" s="2">
        <v>137483</v>
      </c>
      <c r="J55" s="2">
        <v>154011</v>
      </c>
      <c r="K55" s="2">
        <v>171330</v>
      </c>
      <c r="L55" s="2">
        <v>7764195278</v>
      </c>
      <c r="M55" s="2">
        <v>9000164584</v>
      </c>
      <c r="N55" s="2">
        <v>10380804030</v>
      </c>
      <c r="O55" s="2">
        <v>11906875374</v>
      </c>
      <c r="P55" s="2">
        <v>13537519561</v>
      </c>
      <c r="Q55" s="2">
        <v>15274331096</v>
      </c>
      <c r="R55" s="2">
        <v>17115440840</v>
      </c>
      <c r="S55" s="1">
        <f>(Table134[[#This Row],[2050_BUILDINGS]]/Table134[[#This Row],[2020_BUILDINGS]])-1</f>
        <v>1.1094557990642699</v>
      </c>
      <c r="T55" s="1">
        <f>(Table134[[#This Row],[2050_TOTAL_REPL_COST_USD]]/Table134[[#This Row],[2020_TOTAL_REPL_COST_USD]])-1</f>
        <v>1.2044062812918859</v>
      </c>
      <c r="U55"/>
      <c r="V55"/>
    </row>
    <row r="56" spans="1:22" x14ac:dyDescent="0.2">
      <c r="A56" t="s">
        <v>44</v>
      </c>
      <c r="B56" t="s">
        <v>54</v>
      </c>
      <c r="C56" t="s">
        <v>156</v>
      </c>
      <c r="D56" t="s">
        <v>207</v>
      </c>
      <c r="E56" s="2">
        <v>51592</v>
      </c>
      <c r="F56" s="2">
        <v>55754</v>
      </c>
      <c r="G56" s="2">
        <v>60929</v>
      </c>
      <c r="H56" s="2">
        <v>66413</v>
      </c>
      <c r="I56" s="2">
        <v>72218</v>
      </c>
      <c r="J56" s="2">
        <v>77650</v>
      </c>
      <c r="K56" s="2">
        <v>82354</v>
      </c>
      <c r="L56" s="2">
        <v>4828032785</v>
      </c>
      <c r="M56" s="2">
        <v>5224787793</v>
      </c>
      <c r="N56" s="2">
        <v>5727648517</v>
      </c>
      <c r="O56" s="2">
        <v>6278028654</v>
      </c>
      <c r="P56" s="2">
        <v>6877959142</v>
      </c>
      <c r="Q56" s="2">
        <v>7455100576</v>
      </c>
      <c r="R56" s="2">
        <v>7974400621</v>
      </c>
      <c r="S56" s="1">
        <f>(Table134[[#This Row],[2050_BUILDINGS]]/Table134[[#This Row],[2020_BUILDINGS]])-1</f>
        <v>0.59625523336951458</v>
      </c>
      <c r="T56" s="1">
        <f>(Table134[[#This Row],[2050_TOTAL_REPL_COST_USD]]/Table134[[#This Row],[2020_TOTAL_REPL_COST_USD]])-1</f>
        <v>0.65168733853160865</v>
      </c>
      <c r="U56"/>
      <c r="V56"/>
    </row>
    <row r="57" spans="1:22" x14ac:dyDescent="0.2">
      <c r="L57" s="2"/>
      <c r="S57" s="1"/>
      <c r="T57" s="1"/>
      <c r="U57"/>
      <c r="V57"/>
    </row>
    <row r="58" spans="1:22" x14ac:dyDescent="0.2">
      <c r="L58" s="2"/>
      <c r="S58" s="1"/>
      <c r="T58" s="1"/>
      <c r="U58"/>
      <c r="V58"/>
    </row>
    <row r="59" spans="1:22" x14ac:dyDescent="0.2">
      <c r="L59" s="2"/>
      <c r="S59" s="1"/>
      <c r="T59" s="1"/>
      <c r="U59"/>
      <c r="V59"/>
    </row>
    <row r="60" spans="1:22" x14ac:dyDescent="0.2">
      <c r="L60" s="2"/>
      <c r="S60" s="1"/>
      <c r="T60" s="1"/>
      <c r="U60"/>
      <c r="V60"/>
    </row>
    <row r="61" spans="1:22" x14ac:dyDescent="0.2">
      <c r="L61" s="2"/>
      <c r="S61" s="1"/>
      <c r="T61" s="1"/>
      <c r="U61"/>
      <c r="V61"/>
    </row>
    <row r="62" spans="1:22" x14ac:dyDescent="0.2">
      <c r="L62" s="2"/>
      <c r="S62" s="1"/>
      <c r="T62" s="1"/>
      <c r="U62"/>
      <c r="V62"/>
    </row>
    <row r="63" spans="1:22" x14ac:dyDescent="0.2">
      <c r="L63" s="2"/>
      <c r="S63" s="1"/>
      <c r="T63" s="1"/>
      <c r="U63"/>
      <c r="V63"/>
    </row>
    <row r="64" spans="1:22" x14ac:dyDescent="0.2">
      <c r="L64" s="2"/>
      <c r="S64" s="1"/>
      <c r="T64" s="1"/>
      <c r="U64"/>
      <c r="V64"/>
    </row>
    <row r="65" spans="12:22" x14ac:dyDescent="0.2">
      <c r="L65" s="2"/>
      <c r="S65" s="1"/>
      <c r="T65" s="1"/>
      <c r="U65"/>
      <c r="V65"/>
    </row>
    <row r="66" spans="12:22" x14ac:dyDescent="0.2">
      <c r="L66" s="2"/>
      <c r="S66" s="1"/>
      <c r="T66" s="1"/>
      <c r="U66"/>
      <c r="V66"/>
    </row>
    <row r="67" spans="12:22" x14ac:dyDescent="0.2">
      <c r="L67" s="2"/>
      <c r="S67" s="1"/>
      <c r="T67" s="1"/>
      <c r="U67"/>
      <c r="V67"/>
    </row>
    <row r="68" spans="12:22" x14ac:dyDescent="0.2">
      <c r="L68" s="2"/>
      <c r="S68" s="1"/>
      <c r="T68" s="1"/>
      <c r="U68"/>
      <c r="V68"/>
    </row>
    <row r="69" spans="12:22" x14ac:dyDescent="0.2">
      <c r="L69" s="2"/>
      <c r="S69" s="1"/>
      <c r="T69" s="1"/>
      <c r="U69"/>
      <c r="V69"/>
    </row>
    <row r="70" spans="12:22" x14ac:dyDescent="0.2">
      <c r="L70" s="2"/>
      <c r="S70" s="1"/>
      <c r="T70" s="1"/>
      <c r="U70"/>
      <c r="V70"/>
    </row>
    <row r="71" spans="12:22" x14ac:dyDescent="0.2">
      <c r="L71" s="2"/>
      <c r="S71" s="1"/>
      <c r="T71" s="1"/>
      <c r="U71"/>
      <c r="V71"/>
    </row>
    <row r="72" spans="12:22" x14ac:dyDescent="0.2">
      <c r="L72" s="2"/>
      <c r="S72" s="1"/>
      <c r="T72" s="1"/>
      <c r="U72"/>
      <c r="V72"/>
    </row>
    <row r="73" spans="12:22" x14ac:dyDescent="0.2">
      <c r="L73" s="2"/>
      <c r="S73" s="1"/>
      <c r="T73" s="1"/>
      <c r="U73"/>
      <c r="V73"/>
    </row>
    <row r="74" spans="12:22" x14ac:dyDescent="0.2">
      <c r="L74" s="2"/>
      <c r="S74" s="1"/>
      <c r="T74" s="1"/>
      <c r="U74"/>
      <c r="V74"/>
    </row>
    <row r="75" spans="12:22" x14ac:dyDescent="0.2">
      <c r="L75" s="2"/>
      <c r="S75" s="1"/>
      <c r="T75" s="1"/>
      <c r="U75"/>
      <c r="V75"/>
    </row>
    <row r="76" spans="12:22" x14ac:dyDescent="0.2">
      <c r="L76" s="2"/>
      <c r="S76" s="1"/>
      <c r="T76" s="1"/>
      <c r="U76"/>
      <c r="V76"/>
    </row>
    <row r="77" spans="12:22" x14ac:dyDescent="0.2">
      <c r="L77" s="2"/>
      <c r="S77" s="1"/>
      <c r="T77" s="1"/>
      <c r="U77"/>
      <c r="V77"/>
    </row>
    <row r="78" spans="12:22" x14ac:dyDescent="0.2">
      <c r="L78" s="2"/>
      <c r="S78" s="1"/>
      <c r="T78" s="1"/>
      <c r="U78"/>
      <c r="V78"/>
    </row>
    <row r="79" spans="12:22" x14ac:dyDescent="0.2">
      <c r="L79" s="2"/>
      <c r="S79" s="1"/>
      <c r="T79" s="1"/>
      <c r="U79"/>
      <c r="V79"/>
    </row>
    <row r="80" spans="12:22" x14ac:dyDescent="0.2">
      <c r="L80" s="2"/>
      <c r="S80" s="1"/>
      <c r="T80" s="1"/>
      <c r="U80"/>
      <c r="V80"/>
    </row>
    <row r="81" spans="12:22" x14ac:dyDescent="0.2">
      <c r="L81" s="2"/>
      <c r="S81" s="1"/>
      <c r="T81" s="1"/>
      <c r="U81"/>
      <c r="V81"/>
    </row>
    <row r="82" spans="12:22" x14ac:dyDescent="0.2">
      <c r="L82" s="2"/>
      <c r="S82" s="1"/>
      <c r="T82" s="1"/>
      <c r="U82"/>
      <c r="V82"/>
    </row>
    <row r="83" spans="12:22" x14ac:dyDescent="0.2">
      <c r="L83" s="2"/>
      <c r="S83" s="1"/>
      <c r="T83" s="1"/>
      <c r="U83"/>
      <c r="V83"/>
    </row>
    <row r="84" spans="12:22" x14ac:dyDescent="0.2">
      <c r="L84" s="2"/>
      <c r="S84" s="1"/>
      <c r="T84" s="1"/>
      <c r="U84"/>
      <c r="V84"/>
    </row>
    <row r="85" spans="12:22" x14ac:dyDescent="0.2">
      <c r="L85" s="2"/>
      <c r="S85" s="1"/>
      <c r="T85" s="1"/>
      <c r="U85"/>
      <c r="V85"/>
    </row>
    <row r="86" spans="12:22" x14ac:dyDescent="0.2">
      <c r="L86" s="2"/>
      <c r="S86" s="1"/>
      <c r="T86" s="1"/>
      <c r="U86"/>
      <c r="V86"/>
    </row>
    <row r="87" spans="12:22" x14ac:dyDescent="0.2">
      <c r="L87" s="2"/>
      <c r="S87" s="1"/>
      <c r="T87" s="1"/>
      <c r="U87"/>
      <c r="V87"/>
    </row>
    <row r="88" spans="12:22" x14ac:dyDescent="0.2">
      <c r="L88" s="2"/>
      <c r="S88" s="1"/>
      <c r="T88" s="1"/>
      <c r="U88"/>
      <c r="V88"/>
    </row>
    <row r="89" spans="12:22" x14ac:dyDescent="0.2">
      <c r="L89" s="2"/>
      <c r="S89" s="1"/>
      <c r="T89" s="1"/>
      <c r="U89"/>
      <c r="V89"/>
    </row>
    <row r="90" spans="12:22" x14ac:dyDescent="0.2">
      <c r="L90" s="2"/>
      <c r="S90" s="1"/>
      <c r="T90" s="1"/>
      <c r="U90"/>
      <c r="V90"/>
    </row>
    <row r="91" spans="12:22" x14ac:dyDescent="0.2">
      <c r="L91" s="2"/>
      <c r="S91" s="1"/>
      <c r="T91" s="1"/>
      <c r="U91"/>
      <c r="V91"/>
    </row>
    <row r="92" spans="12:22" x14ac:dyDescent="0.2">
      <c r="L92" s="2"/>
      <c r="S92" s="1"/>
      <c r="T92" s="1"/>
      <c r="U92"/>
      <c r="V92"/>
    </row>
    <row r="93" spans="12:22" x14ac:dyDescent="0.2">
      <c r="L93" s="2"/>
      <c r="S93" s="1"/>
      <c r="T93" s="1"/>
      <c r="U93"/>
      <c r="V93"/>
    </row>
    <row r="94" spans="12:22" x14ac:dyDescent="0.2">
      <c r="L94" s="2"/>
      <c r="S94" s="1"/>
      <c r="T94" s="1"/>
      <c r="U94"/>
      <c r="V94"/>
    </row>
    <row r="95" spans="12:22" x14ac:dyDescent="0.2">
      <c r="L95" s="2"/>
      <c r="S95" s="1"/>
      <c r="T95" s="1"/>
      <c r="U95"/>
      <c r="V95"/>
    </row>
    <row r="96" spans="12:22" x14ac:dyDescent="0.2">
      <c r="L96" s="2"/>
      <c r="S96" s="1"/>
      <c r="T96" s="1"/>
      <c r="U96"/>
      <c r="V96"/>
    </row>
    <row r="97" spans="12:22" x14ac:dyDescent="0.2">
      <c r="L97" s="2"/>
      <c r="S97" s="1"/>
      <c r="T97" s="1"/>
      <c r="U97"/>
      <c r="V97"/>
    </row>
    <row r="98" spans="12:22" x14ac:dyDescent="0.2">
      <c r="L98" s="2"/>
      <c r="S98" s="1"/>
      <c r="T98" s="1"/>
      <c r="U98"/>
      <c r="V98"/>
    </row>
    <row r="99" spans="12:22" x14ac:dyDescent="0.2">
      <c r="L99" s="2"/>
      <c r="S99" s="1"/>
      <c r="T99" s="1"/>
      <c r="U99"/>
      <c r="V99"/>
    </row>
    <row r="100" spans="12:22" x14ac:dyDescent="0.2">
      <c r="L100" s="2"/>
      <c r="S100" s="1"/>
      <c r="T100" s="1"/>
      <c r="U100"/>
      <c r="V100"/>
    </row>
    <row r="101" spans="12:22" x14ac:dyDescent="0.2">
      <c r="L101" s="2"/>
      <c r="S101" s="1"/>
      <c r="T101" s="1"/>
      <c r="U101"/>
      <c r="V101"/>
    </row>
    <row r="102" spans="12:22" x14ac:dyDescent="0.2">
      <c r="L102" s="2"/>
      <c r="S102" s="1"/>
      <c r="T102" s="1"/>
      <c r="U102"/>
      <c r="V102"/>
    </row>
    <row r="103" spans="12:22" x14ac:dyDescent="0.2">
      <c r="L103" s="2"/>
      <c r="S103" s="1"/>
      <c r="T103" s="1"/>
      <c r="U103"/>
      <c r="V103"/>
    </row>
    <row r="104" spans="12:22" x14ac:dyDescent="0.2">
      <c r="L104" s="2"/>
      <c r="S104" s="1"/>
      <c r="T104" s="1"/>
      <c r="U104"/>
      <c r="V104"/>
    </row>
    <row r="105" spans="12:22" x14ac:dyDescent="0.2">
      <c r="L105" s="2"/>
      <c r="S105" s="1"/>
      <c r="T105" s="1"/>
      <c r="U105"/>
      <c r="V105"/>
    </row>
    <row r="106" spans="12:22" x14ac:dyDescent="0.2">
      <c r="L106" s="2"/>
      <c r="S106" s="1"/>
      <c r="T106" s="1"/>
      <c r="U106"/>
      <c r="V106"/>
    </row>
    <row r="107" spans="12:22" x14ac:dyDescent="0.2">
      <c r="L107" s="2"/>
      <c r="S107" s="1"/>
      <c r="T107" s="1"/>
      <c r="U107"/>
      <c r="V107"/>
    </row>
    <row r="108" spans="12:22" x14ac:dyDescent="0.2">
      <c r="L108" s="2"/>
      <c r="S108" s="1"/>
      <c r="T108" s="1"/>
      <c r="U108"/>
      <c r="V108"/>
    </row>
    <row r="109" spans="12:22" x14ac:dyDescent="0.2">
      <c r="L109" s="2"/>
      <c r="S109" s="1"/>
      <c r="T109" s="1"/>
      <c r="U109"/>
      <c r="V109"/>
    </row>
    <row r="110" spans="12:22" x14ac:dyDescent="0.2">
      <c r="L110" s="2"/>
      <c r="S110" s="1"/>
      <c r="T110" s="1"/>
      <c r="U110"/>
      <c r="V110"/>
    </row>
    <row r="111" spans="12:22" x14ac:dyDescent="0.2">
      <c r="L111" s="2"/>
      <c r="S111" s="1"/>
      <c r="T111" s="1"/>
      <c r="U111"/>
      <c r="V111"/>
    </row>
    <row r="112" spans="12:22" x14ac:dyDescent="0.2">
      <c r="L112" s="2"/>
      <c r="S112" s="1"/>
      <c r="T112" s="1"/>
      <c r="U112"/>
      <c r="V112"/>
    </row>
    <row r="113" spans="12:22" x14ac:dyDescent="0.2">
      <c r="L113" s="2"/>
      <c r="S113" s="1"/>
      <c r="T113" s="1"/>
      <c r="U113"/>
      <c r="V113"/>
    </row>
    <row r="114" spans="12:22" x14ac:dyDescent="0.2">
      <c r="L114" s="2"/>
      <c r="S114" s="1"/>
      <c r="T114" s="1"/>
      <c r="U114"/>
      <c r="V114"/>
    </row>
    <row r="115" spans="12:22" x14ac:dyDescent="0.2">
      <c r="L115" s="2"/>
      <c r="S115" s="1"/>
      <c r="T115" s="1"/>
      <c r="U115"/>
      <c r="V115"/>
    </row>
    <row r="116" spans="12:22" x14ac:dyDescent="0.2">
      <c r="L116" s="2"/>
      <c r="S116" s="1"/>
      <c r="T116" s="1"/>
      <c r="U116"/>
      <c r="V116"/>
    </row>
    <row r="117" spans="12:22" x14ac:dyDescent="0.2">
      <c r="L117" s="2"/>
      <c r="S117" s="1"/>
      <c r="T117" s="1"/>
      <c r="U117"/>
      <c r="V117"/>
    </row>
    <row r="118" spans="12:22" x14ac:dyDescent="0.2">
      <c r="L118" s="2"/>
      <c r="S118" s="1"/>
      <c r="T118" s="1"/>
      <c r="U118"/>
      <c r="V118"/>
    </row>
    <row r="119" spans="12:22" x14ac:dyDescent="0.2">
      <c r="L119" s="2"/>
      <c r="S119" s="1"/>
      <c r="T119" s="1"/>
      <c r="U119"/>
      <c r="V119"/>
    </row>
    <row r="120" spans="12:22" x14ac:dyDescent="0.2">
      <c r="L120" s="2"/>
      <c r="S120" s="1"/>
      <c r="T120" s="1"/>
      <c r="U120"/>
      <c r="V120"/>
    </row>
    <row r="121" spans="12:22" x14ac:dyDescent="0.2">
      <c r="L121" s="2"/>
      <c r="S121" s="1"/>
      <c r="T121" s="1"/>
      <c r="U121"/>
      <c r="V121"/>
    </row>
    <row r="122" spans="12:22" x14ac:dyDescent="0.2">
      <c r="L122" s="2"/>
      <c r="S122" s="1"/>
      <c r="T122" s="1"/>
      <c r="U122"/>
      <c r="V122"/>
    </row>
    <row r="123" spans="12:22" x14ac:dyDescent="0.2">
      <c r="L123" s="2"/>
      <c r="S123" s="1"/>
      <c r="T123" s="1"/>
      <c r="U123"/>
      <c r="V123"/>
    </row>
    <row r="124" spans="12:22" x14ac:dyDescent="0.2">
      <c r="L124" s="2"/>
      <c r="S124" s="1"/>
      <c r="T124" s="1"/>
      <c r="U124"/>
      <c r="V124"/>
    </row>
    <row r="125" spans="12:22" x14ac:dyDescent="0.2">
      <c r="L125" s="2"/>
      <c r="S125" s="1"/>
      <c r="T125" s="1"/>
      <c r="U125"/>
      <c r="V125"/>
    </row>
    <row r="126" spans="12:22" x14ac:dyDescent="0.2">
      <c r="L126" s="2"/>
      <c r="S126" s="1"/>
      <c r="T126" s="1"/>
      <c r="U126"/>
      <c r="V126"/>
    </row>
    <row r="127" spans="12:22" x14ac:dyDescent="0.2">
      <c r="L127" s="2"/>
      <c r="S127" s="1"/>
      <c r="T127" s="1"/>
      <c r="U127"/>
      <c r="V127"/>
    </row>
    <row r="128" spans="12:22" x14ac:dyDescent="0.2">
      <c r="L128" s="2"/>
      <c r="S128" s="1"/>
      <c r="T128" s="1"/>
      <c r="U128"/>
      <c r="V128"/>
    </row>
    <row r="129" spans="12:22" x14ac:dyDescent="0.2">
      <c r="L129" s="2"/>
      <c r="S129" s="1"/>
      <c r="T129" s="1"/>
      <c r="U129"/>
      <c r="V129"/>
    </row>
    <row r="130" spans="12:22" x14ac:dyDescent="0.2">
      <c r="L130" s="2"/>
      <c r="S130" s="1"/>
      <c r="T130" s="1"/>
      <c r="U130"/>
      <c r="V130"/>
    </row>
    <row r="131" spans="12:22" x14ac:dyDescent="0.2">
      <c r="L131" s="2"/>
      <c r="S131" s="1"/>
      <c r="T131" s="1"/>
      <c r="U131"/>
      <c r="V131"/>
    </row>
    <row r="132" spans="12:22" x14ac:dyDescent="0.2">
      <c r="L132" s="2"/>
      <c r="S132" s="1"/>
      <c r="T132" s="1"/>
      <c r="U132"/>
      <c r="V132"/>
    </row>
    <row r="133" spans="12:22" x14ac:dyDescent="0.2">
      <c r="L133" s="2"/>
      <c r="S133" s="1"/>
      <c r="T133" s="1"/>
      <c r="U133"/>
      <c r="V133"/>
    </row>
    <row r="134" spans="12:22" x14ac:dyDescent="0.2">
      <c r="L134" s="2"/>
      <c r="S134" s="1"/>
      <c r="T134" s="1"/>
      <c r="U134"/>
      <c r="V134"/>
    </row>
    <row r="135" spans="12:22" x14ac:dyDescent="0.2">
      <c r="L135" s="2"/>
      <c r="S135" s="1"/>
      <c r="T135" s="1"/>
      <c r="U135"/>
      <c r="V135"/>
    </row>
    <row r="136" spans="12:22" x14ac:dyDescent="0.2">
      <c r="L136" s="2"/>
      <c r="S136" s="1"/>
      <c r="T136" s="1"/>
      <c r="U136"/>
      <c r="V136"/>
    </row>
    <row r="137" spans="12:22" x14ac:dyDescent="0.2">
      <c r="L137" s="2"/>
      <c r="S137" s="1"/>
      <c r="T137" s="1"/>
      <c r="U137"/>
      <c r="V137"/>
    </row>
    <row r="138" spans="12:22" x14ac:dyDescent="0.2">
      <c r="L138" s="2"/>
      <c r="S138" s="1"/>
      <c r="T138" s="1"/>
      <c r="U138"/>
      <c r="V138"/>
    </row>
    <row r="139" spans="12:22" x14ac:dyDescent="0.2">
      <c r="L139" s="2"/>
      <c r="S139" s="1"/>
      <c r="T139" s="1"/>
      <c r="U139"/>
      <c r="V139"/>
    </row>
    <row r="140" spans="12:22" x14ac:dyDescent="0.2">
      <c r="L140" s="2"/>
      <c r="S140" s="1"/>
      <c r="T140" s="1"/>
      <c r="U140"/>
      <c r="V140"/>
    </row>
    <row r="141" spans="12:22" x14ac:dyDescent="0.2">
      <c r="L141" s="2"/>
      <c r="S141" s="1"/>
      <c r="T141" s="1"/>
      <c r="U141"/>
      <c r="V141"/>
    </row>
    <row r="142" spans="12:22" x14ac:dyDescent="0.2">
      <c r="L142" s="2"/>
      <c r="S142" s="1"/>
      <c r="T142" s="1"/>
      <c r="U142"/>
      <c r="V142"/>
    </row>
    <row r="143" spans="12:22" x14ac:dyDescent="0.2">
      <c r="L143" s="2"/>
      <c r="S143" s="1"/>
      <c r="T143" s="1"/>
      <c r="U143"/>
      <c r="V143"/>
    </row>
    <row r="144" spans="12:22" x14ac:dyDescent="0.2">
      <c r="L144" s="2"/>
      <c r="S144" s="1"/>
      <c r="T144" s="1"/>
      <c r="U144"/>
      <c r="V144"/>
    </row>
    <row r="145" spans="12:22" x14ac:dyDescent="0.2">
      <c r="L145" s="2"/>
      <c r="S145" s="1"/>
      <c r="T145" s="1"/>
      <c r="U145"/>
      <c r="V145"/>
    </row>
    <row r="146" spans="12:22" x14ac:dyDescent="0.2">
      <c r="L146" s="2"/>
      <c r="S146" s="1"/>
      <c r="T146" s="1"/>
      <c r="U146"/>
      <c r="V146"/>
    </row>
    <row r="147" spans="12:22" x14ac:dyDescent="0.2">
      <c r="L147" s="2"/>
      <c r="S147" s="1"/>
      <c r="T147" s="1"/>
      <c r="U147"/>
      <c r="V147"/>
    </row>
    <row r="148" spans="12:22" x14ac:dyDescent="0.2">
      <c r="L148" s="2"/>
      <c r="S148" s="1"/>
      <c r="T148" s="1"/>
      <c r="U148"/>
      <c r="V148"/>
    </row>
    <row r="149" spans="12:22" x14ac:dyDescent="0.2">
      <c r="L149" s="2"/>
      <c r="S149" s="1"/>
      <c r="T149" s="1"/>
      <c r="U149"/>
      <c r="V149"/>
    </row>
    <row r="150" spans="12:22" x14ac:dyDescent="0.2">
      <c r="L150" s="2"/>
      <c r="S150" s="1"/>
      <c r="T150" s="1"/>
      <c r="U150"/>
      <c r="V150"/>
    </row>
    <row r="151" spans="12:22" x14ac:dyDescent="0.2">
      <c r="L151" s="2"/>
      <c r="S151" s="1"/>
      <c r="T151" s="1"/>
      <c r="U151"/>
      <c r="V151"/>
    </row>
    <row r="152" spans="12:22" x14ac:dyDescent="0.2">
      <c r="L152" s="2"/>
      <c r="S152" s="1"/>
      <c r="T152" s="1"/>
      <c r="U152"/>
      <c r="V152"/>
    </row>
    <row r="153" spans="12:22" x14ac:dyDescent="0.2">
      <c r="L153" s="2"/>
      <c r="S153" s="1"/>
      <c r="T153" s="1"/>
      <c r="U153"/>
      <c r="V153"/>
    </row>
    <row r="154" spans="12:22" x14ac:dyDescent="0.2">
      <c r="L154" s="2"/>
      <c r="S154" s="1"/>
      <c r="T154" s="1"/>
      <c r="U154"/>
      <c r="V154"/>
    </row>
    <row r="155" spans="12:22" x14ac:dyDescent="0.2">
      <c r="L155" s="2"/>
      <c r="S155" s="1"/>
      <c r="T155" s="1"/>
      <c r="U155"/>
      <c r="V155"/>
    </row>
    <row r="156" spans="12:22" x14ac:dyDescent="0.2">
      <c r="L156" s="2"/>
      <c r="S156" s="1"/>
      <c r="T156" s="1"/>
      <c r="U156"/>
      <c r="V156"/>
    </row>
    <row r="157" spans="12:22" x14ac:dyDescent="0.2">
      <c r="L157" s="2"/>
      <c r="S157" s="1"/>
      <c r="T157" s="1"/>
      <c r="U157"/>
      <c r="V157"/>
    </row>
    <row r="158" spans="12:22" x14ac:dyDescent="0.2">
      <c r="L158" s="2"/>
      <c r="S158" s="1"/>
      <c r="T158" s="1"/>
      <c r="U158"/>
      <c r="V158"/>
    </row>
    <row r="159" spans="12:22" x14ac:dyDescent="0.2">
      <c r="L159" s="2"/>
      <c r="S159" s="1"/>
      <c r="T159" s="1"/>
      <c r="U159"/>
      <c r="V159"/>
    </row>
    <row r="160" spans="12:22" x14ac:dyDescent="0.2">
      <c r="L160" s="2"/>
      <c r="S160" s="1"/>
      <c r="T160" s="1"/>
      <c r="U160"/>
      <c r="V160"/>
    </row>
    <row r="161" spans="12:22" x14ac:dyDescent="0.2">
      <c r="L161" s="2"/>
      <c r="S161" s="1"/>
      <c r="T161" s="1"/>
      <c r="U161"/>
      <c r="V161"/>
    </row>
    <row r="162" spans="12:22" x14ac:dyDescent="0.2">
      <c r="L162" s="2"/>
      <c r="S162" s="1"/>
      <c r="T162" s="1"/>
      <c r="U162"/>
      <c r="V162"/>
    </row>
    <row r="163" spans="12:22" x14ac:dyDescent="0.2">
      <c r="L163" s="2"/>
      <c r="S163" s="1"/>
      <c r="T163" s="1"/>
      <c r="U163"/>
      <c r="V163"/>
    </row>
    <row r="164" spans="12:22" x14ac:dyDescent="0.2">
      <c r="L164" s="2"/>
      <c r="S164" s="1"/>
      <c r="T164" s="1"/>
      <c r="U164"/>
      <c r="V164"/>
    </row>
    <row r="165" spans="12:22" x14ac:dyDescent="0.2">
      <c r="L165" s="2"/>
      <c r="S165" s="1"/>
      <c r="T165" s="1"/>
      <c r="U165"/>
      <c r="V165"/>
    </row>
    <row r="166" spans="12:22" x14ac:dyDescent="0.2">
      <c r="L166" s="2"/>
      <c r="S166" s="1"/>
      <c r="T166" s="1"/>
      <c r="U166"/>
      <c r="V166"/>
    </row>
    <row r="167" spans="12:22" x14ac:dyDescent="0.2">
      <c r="L167" s="2"/>
      <c r="S167" s="1"/>
      <c r="T167" s="1"/>
      <c r="U167"/>
      <c r="V167"/>
    </row>
    <row r="168" spans="12:22" x14ac:dyDescent="0.2">
      <c r="L168" s="2"/>
      <c r="S168" s="1"/>
      <c r="T168" s="1"/>
      <c r="U168"/>
      <c r="V168"/>
    </row>
    <row r="169" spans="12:22" x14ac:dyDescent="0.2">
      <c r="L169" s="2"/>
      <c r="S169" s="1"/>
      <c r="T169" s="1"/>
      <c r="U169"/>
      <c r="V169"/>
    </row>
    <row r="170" spans="12:22" x14ac:dyDescent="0.2">
      <c r="L170" s="2"/>
      <c r="S170" s="1"/>
      <c r="T170" s="1"/>
      <c r="U170"/>
      <c r="V170"/>
    </row>
    <row r="171" spans="12:22" x14ac:dyDescent="0.2">
      <c r="L171" s="2"/>
      <c r="S171" s="1"/>
      <c r="T171" s="1"/>
      <c r="U171"/>
      <c r="V171"/>
    </row>
    <row r="172" spans="12:22" x14ac:dyDescent="0.2">
      <c r="L172" s="2"/>
      <c r="S172" s="1"/>
      <c r="T172" s="1"/>
      <c r="U172"/>
      <c r="V172"/>
    </row>
    <row r="173" spans="12:22" x14ac:dyDescent="0.2">
      <c r="L173" s="2"/>
      <c r="S173" s="1"/>
      <c r="T173" s="1"/>
      <c r="U173"/>
      <c r="V173"/>
    </row>
    <row r="174" spans="12:22" x14ac:dyDescent="0.2">
      <c r="L174" s="2"/>
      <c r="S174" s="1"/>
      <c r="T174" s="1"/>
      <c r="U174"/>
      <c r="V174"/>
    </row>
    <row r="175" spans="12:22" x14ac:dyDescent="0.2">
      <c r="L175" s="2"/>
      <c r="S175" s="1"/>
      <c r="T175" s="1"/>
      <c r="U175"/>
      <c r="V175"/>
    </row>
    <row r="176" spans="12:22" x14ac:dyDescent="0.2">
      <c r="L176" s="2"/>
      <c r="S176" s="1"/>
      <c r="T176" s="1"/>
      <c r="U176"/>
      <c r="V176"/>
    </row>
    <row r="177" spans="12:22" x14ac:dyDescent="0.2">
      <c r="L177" s="2"/>
      <c r="S177" s="1"/>
      <c r="T177" s="1"/>
      <c r="U177"/>
      <c r="V177"/>
    </row>
    <row r="178" spans="12:22" x14ac:dyDescent="0.2">
      <c r="L178" s="2"/>
      <c r="S178" s="1"/>
      <c r="T178" s="1"/>
      <c r="U178"/>
      <c r="V178"/>
    </row>
    <row r="179" spans="12:22" x14ac:dyDescent="0.2">
      <c r="L179" s="2"/>
      <c r="S179" s="1"/>
      <c r="T179" s="1"/>
      <c r="U179"/>
      <c r="V179"/>
    </row>
    <row r="180" spans="12:22" x14ac:dyDescent="0.2">
      <c r="L180" s="2"/>
      <c r="S180" s="1"/>
      <c r="T180" s="1"/>
      <c r="U180"/>
      <c r="V180"/>
    </row>
    <row r="181" spans="12:22" x14ac:dyDescent="0.2">
      <c r="L181" s="2"/>
      <c r="S181" s="1"/>
      <c r="T181" s="1"/>
      <c r="U181"/>
      <c r="V181"/>
    </row>
    <row r="182" spans="12:22" x14ac:dyDescent="0.2">
      <c r="L182" s="2"/>
      <c r="S182" s="1"/>
      <c r="T182" s="1"/>
      <c r="U182"/>
      <c r="V182"/>
    </row>
    <row r="183" spans="12:22" x14ac:dyDescent="0.2">
      <c r="L183" s="2"/>
      <c r="S183" s="1"/>
      <c r="T183" s="1"/>
      <c r="U183"/>
      <c r="V183"/>
    </row>
    <row r="184" spans="12:22" x14ac:dyDescent="0.2">
      <c r="L184" s="2"/>
      <c r="S184" s="1"/>
      <c r="T184" s="1"/>
      <c r="U184"/>
      <c r="V184"/>
    </row>
    <row r="185" spans="12:22" x14ac:dyDescent="0.2">
      <c r="L185" s="2"/>
      <c r="S185" s="1"/>
      <c r="T185" s="1"/>
      <c r="U185"/>
      <c r="V185"/>
    </row>
    <row r="186" spans="12:22" x14ac:dyDescent="0.2">
      <c r="L186" s="2"/>
      <c r="S186" s="1"/>
      <c r="T186" s="1"/>
      <c r="U186"/>
      <c r="V186"/>
    </row>
    <row r="187" spans="12:22" x14ac:dyDescent="0.2">
      <c r="L187" s="2"/>
      <c r="S187" s="1"/>
      <c r="T187" s="1"/>
      <c r="U187"/>
      <c r="V187"/>
    </row>
    <row r="188" spans="12:22" x14ac:dyDescent="0.2">
      <c r="L188" s="2"/>
      <c r="S188" s="1"/>
      <c r="T188" s="1"/>
      <c r="U188"/>
      <c r="V188"/>
    </row>
    <row r="189" spans="12:22" x14ac:dyDescent="0.2">
      <c r="L189" s="2"/>
      <c r="S189" s="1"/>
      <c r="T189" s="1"/>
      <c r="U189"/>
      <c r="V189"/>
    </row>
    <row r="190" spans="12:22" x14ac:dyDescent="0.2">
      <c r="L190" s="2"/>
      <c r="S190" s="1"/>
      <c r="T190" s="1"/>
      <c r="U190"/>
      <c r="V190"/>
    </row>
    <row r="191" spans="12:22" x14ac:dyDescent="0.2">
      <c r="L191" s="2"/>
      <c r="S191" s="1"/>
      <c r="T191" s="1"/>
      <c r="U191"/>
      <c r="V191"/>
    </row>
    <row r="192" spans="12:22" x14ac:dyDescent="0.2">
      <c r="L192" s="2"/>
      <c r="S192" s="1"/>
      <c r="T192" s="1"/>
      <c r="U192"/>
      <c r="V192"/>
    </row>
    <row r="193" spans="12:22" x14ac:dyDescent="0.2">
      <c r="L193" s="2"/>
      <c r="S193" s="1"/>
      <c r="T193" s="1"/>
      <c r="U193"/>
      <c r="V193"/>
    </row>
    <row r="194" spans="12:22" x14ac:dyDescent="0.2">
      <c r="L194" s="2"/>
      <c r="S194" s="1"/>
      <c r="T194" s="1"/>
      <c r="U194"/>
      <c r="V194"/>
    </row>
    <row r="195" spans="12:22" x14ac:dyDescent="0.2">
      <c r="L195" s="2"/>
      <c r="S195" s="1"/>
      <c r="T195" s="1"/>
      <c r="U195"/>
      <c r="V195"/>
    </row>
    <row r="196" spans="12:22" x14ac:dyDescent="0.2">
      <c r="L196" s="2"/>
      <c r="S196" s="1"/>
      <c r="T196" s="1"/>
      <c r="U196"/>
      <c r="V196"/>
    </row>
    <row r="197" spans="12:22" x14ac:dyDescent="0.2">
      <c r="L197" s="2"/>
      <c r="S197" s="1"/>
      <c r="T197" s="1"/>
      <c r="U197"/>
      <c r="V197"/>
    </row>
    <row r="198" spans="12:22" x14ac:dyDescent="0.2">
      <c r="L198" s="2"/>
      <c r="S198" s="1"/>
      <c r="T198" s="1"/>
      <c r="U198"/>
      <c r="V198"/>
    </row>
    <row r="199" spans="12:22" x14ac:dyDescent="0.2">
      <c r="L199" s="2"/>
      <c r="S199" s="1"/>
      <c r="T199" s="1"/>
      <c r="U199"/>
      <c r="V199"/>
    </row>
    <row r="200" spans="12:22" x14ac:dyDescent="0.2">
      <c r="L200" s="2"/>
      <c r="S200" s="1"/>
      <c r="T200" s="1"/>
      <c r="U200"/>
      <c r="V200"/>
    </row>
    <row r="201" spans="12:22" x14ac:dyDescent="0.2">
      <c r="L201" s="2"/>
      <c r="S201" s="1"/>
      <c r="T201" s="1"/>
      <c r="U201"/>
      <c r="V201"/>
    </row>
    <row r="202" spans="12:22" x14ac:dyDescent="0.2">
      <c r="L202" s="2"/>
      <c r="S202" s="1"/>
      <c r="T202" s="1"/>
      <c r="U202"/>
      <c r="V202"/>
    </row>
    <row r="203" spans="12:22" x14ac:dyDescent="0.2">
      <c r="L203" s="2"/>
      <c r="S203" s="1"/>
      <c r="T203" s="1"/>
      <c r="U203"/>
      <c r="V203"/>
    </row>
    <row r="204" spans="12:22" x14ac:dyDescent="0.2">
      <c r="L204" s="2"/>
      <c r="S204" s="1"/>
      <c r="T204" s="1"/>
      <c r="U204"/>
      <c r="V204"/>
    </row>
    <row r="205" spans="12:22" x14ac:dyDescent="0.2">
      <c r="L205" s="2"/>
      <c r="S205" s="1"/>
      <c r="T205" s="1"/>
      <c r="U205"/>
      <c r="V205"/>
    </row>
    <row r="206" spans="12:22" x14ac:dyDescent="0.2">
      <c r="L206" s="2"/>
      <c r="S206" s="1"/>
      <c r="T206" s="1"/>
      <c r="U206"/>
      <c r="V206"/>
    </row>
    <row r="207" spans="12:22" x14ac:dyDescent="0.2">
      <c r="L207" s="2"/>
      <c r="S207" s="1"/>
      <c r="T207" s="1"/>
      <c r="U207"/>
      <c r="V207"/>
    </row>
    <row r="208" spans="12:22" x14ac:dyDescent="0.2">
      <c r="L208" s="2"/>
      <c r="S208" s="1"/>
      <c r="T208" s="1"/>
      <c r="U208"/>
      <c r="V208"/>
    </row>
    <row r="209" spans="12:22" x14ac:dyDescent="0.2">
      <c r="L209" s="2"/>
      <c r="S209" s="1"/>
      <c r="T209" s="1"/>
      <c r="U209"/>
      <c r="V209"/>
    </row>
    <row r="210" spans="12:22" x14ac:dyDescent="0.2">
      <c r="L210" s="2"/>
      <c r="S210" s="1"/>
      <c r="T210" s="1"/>
      <c r="U210"/>
      <c r="V210"/>
    </row>
    <row r="211" spans="12:22" x14ac:dyDescent="0.2">
      <c r="L211" s="2"/>
      <c r="S211" s="1"/>
      <c r="T211" s="1"/>
      <c r="U211"/>
      <c r="V211"/>
    </row>
    <row r="212" spans="12:22" x14ac:dyDescent="0.2">
      <c r="L212" s="2"/>
      <c r="S212" s="1"/>
      <c r="T212" s="1"/>
      <c r="U212"/>
      <c r="V212"/>
    </row>
    <row r="213" spans="12:22" x14ac:dyDescent="0.2">
      <c r="L213" s="2"/>
      <c r="S213" s="1"/>
      <c r="T213" s="1"/>
      <c r="U213"/>
      <c r="V213"/>
    </row>
    <row r="214" spans="12:22" x14ac:dyDescent="0.2">
      <c r="L214" s="2"/>
      <c r="S214" s="1"/>
      <c r="T214" s="1"/>
      <c r="U214"/>
      <c r="V214"/>
    </row>
    <row r="215" spans="12:22" x14ac:dyDescent="0.2">
      <c r="L215" s="2"/>
      <c r="S215" s="1"/>
      <c r="T215" s="1"/>
      <c r="U215"/>
      <c r="V215"/>
    </row>
    <row r="216" spans="12:22" x14ac:dyDescent="0.2">
      <c r="L216" s="2"/>
      <c r="S216" s="1"/>
      <c r="T216" s="1"/>
      <c r="U216"/>
      <c r="V216"/>
    </row>
    <row r="217" spans="12:22" x14ac:dyDescent="0.2">
      <c r="L217" s="2"/>
      <c r="S217" s="1"/>
      <c r="T217" s="1"/>
      <c r="U217"/>
      <c r="V217"/>
    </row>
    <row r="218" spans="12:22" x14ac:dyDescent="0.2">
      <c r="L218" s="2"/>
      <c r="S218" s="1"/>
      <c r="T218" s="1"/>
      <c r="U218"/>
      <c r="V218"/>
    </row>
    <row r="219" spans="12:22" x14ac:dyDescent="0.2">
      <c r="L219" s="2"/>
      <c r="S219" s="1"/>
      <c r="T219" s="1"/>
      <c r="U219"/>
      <c r="V219"/>
    </row>
    <row r="220" spans="12:22" x14ac:dyDescent="0.2">
      <c r="L220" s="2"/>
      <c r="S220" s="1"/>
      <c r="T220" s="1"/>
      <c r="U220"/>
      <c r="V220"/>
    </row>
    <row r="221" spans="12:22" x14ac:dyDescent="0.2">
      <c r="L221" s="2"/>
      <c r="S221" s="1"/>
      <c r="T221" s="1"/>
      <c r="U221"/>
      <c r="V221"/>
    </row>
    <row r="222" spans="12:22" x14ac:dyDescent="0.2">
      <c r="L222" s="2"/>
      <c r="S222" s="1"/>
      <c r="T222" s="1"/>
      <c r="U222"/>
      <c r="V222"/>
    </row>
    <row r="223" spans="12:22" x14ac:dyDescent="0.2">
      <c r="L223" s="2"/>
      <c r="S223" s="1"/>
      <c r="T223" s="1"/>
      <c r="U223"/>
      <c r="V223"/>
    </row>
    <row r="224" spans="12:22" x14ac:dyDescent="0.2">
      <c r="L224" s="2"/>
      <c r="S224" s="1"/>
      <c r="T224" s="1"/>
      <c r="U224"/>
      <c r="V224"/>
    </row>
    <row r="225" spans="12:22" x14ac:dyDescent="0.2">
      <c r="L225" s="2"/>
      <c r="S225" s="1"/>
      <c r="T225" s="1"/>
      <c r="U225"/>
      <c r="V225"/>
    </row>
    <row r="226" spans="12:22" x14ac:dyDescent="0.2">
      <c r="L226" s="2"/>
      <c r="S226" s="1"/>
      <c r="T226" s="1"/>
      <c r="U226"/>
      <c r="V226"/>
    </row>
    <row r="227" spans="12:22" x14ac:dyDescent="0.2">
      <c r="L227" s="2"/>
      <c r="S227" s="1"/>
      <c r="T227" s="1"/>
      <c r="U227"/>
      <c r="V227"/>
    </row>
    <row r="228" spans="12:22" x14ac:dyDescent="0.2">
      <c r="L228" s="2"/>
      <c r="S228" s="1"/>
      <c r="T228" s="1"/>
      <c r="U228"/>
      <c r="V228"/>
    </row>
    <row r="229" spans="12:22" x14ac:dyDescent="0.2">
      <c r="L229" s="2"/>
      <c r="S229" s="1"/>
      <c r="T229" s="1"/>
      <c r="U229"/>
      <c r="V229"/>
    </row>
    <row r="230" spans="12:22" x14ac:dyDescent="0.2">
      <c r="L230" s="2"/>
      <c r="S230" s="1"/>
      <c r="T230" s="1"/>
      <c r="U230"/>
      <c r="V230"/>
    </row>
    <row r="231" spans="12:22" x14ac:dyDescent="0.2">
      <c r="L231" s="2"/>
      <c r="S231" s="1"/>
      <c r="T231" s="1"/>
      <c r="U231"/>
      <c r="V231"/>
    </row>
    <row r="232" spans="12:22" x14ac:dyDescent="0.2">
      <c r="L232" s="2"/>
      <c r="S232" s="1"/>
      <c r="T232" s="1"/>
      <c r="U232"/>
      <c r="V232"/>
    </row>
    <row r="233" spans="12:22" x14ac:dyDescent="0.2">
      <c r="L233" s="2"/>
      <c r="S233" s="1"/>
      <c r="T233" s="1"/>
      <c r="U233"/>
      <c r="V233"/>
    </row>
    <row r="234" spans="12:22" x14ac:dyDescent="0.2">
      <c r="L234" s="2"/>
      <c r="S234" s="1"/>
      <c r="T234" s="1"/>
      <c r="U234"/>
      <c r="V234"/>
    </row>
    <row r="235" spans="12:22" x14ac:dyDescent="0.2">
      <c r="L235" s="2"/>
      <c r="S235" s="1"/>
      <c r="T235" s="1"/>
      <c r="U235"/>
      <c r="V235"/>
    </row>
    <row r="236" spans="12:22" x14ac:dyDescent="0.2">
      <c r="L236" s="2"/>
      <c r="S236" s="1"/>
      <c r="T236" s="1"/>
      <c r="U236"/>
      <c r="V236"/>
    </row>
    <row r="237" spans="12:22" x14ac:dyDescent="0.2">
      <c r="L237" s="2"/>
      <c r="S237" s="1"/>
      <c r="T237" s="1"/>
      <c r="U237"/>
      <c r="V237"/>
    </row>
    <row r="238" spans="12:22" x14ac:dyDescent="0.2">
      <c r="L238" s="2"/>
      <c r="S238" s="1"/>
      <c r="T238" s="1"/>
      <c r="U238"/>
      <c r="V238"/>
    </row>
    <row r="239" spans="12:22" x14ac:dyDescent="0.2">
      <c r="L239" s="2"/>
      <c r="S239" s="1"/>
      <c r="T239" s="1"/>
      <c r="U239"/>
      <c r="V239"/>
    </row>
    <row r="240" spans="12:22" x14ac:dyDescent="0.2">
      <c r="L240" s="2"/>
      <c r="S240" s="1"/>
      <c r="T240" s="1"/>
      <c r="U240"/>
      <c r="V240"/>
    </row>
    <row r="241" spans="12:22" x14ac:dyDescent="0.2">
      <c r="L241" s="2"/>
      <c r="S241" s="1"/>
      <c r="T241" s="1"/>
      <c r="U241"/>
      <c r="V241"/>
    </row>
    <row r="242" spans="12:22" x14ac:dyDescent="0.2">
      <c r="L242" s="2"/>
      <c r="S242" s="1"/>
      <c r="T242" s="1"/>
      <c r="U242"/>
      <c r="V242"/>
    </row>
    <row r="243" spans="12:22" x14ac:dyDescent="0.2">
      <c r="L243" s="2"/>
      <c r="S243" s="1"/>
      <c r="T243" s="1"/>
      <c r="U243"/>
      <c r="V243"/>
    </row>
    <row r="244" spans="12:22" x14ac:dyDescent="0.2">
      <c r="L244" s="2"/>
      <c r="S244" s="1"/>
      <c r="T244" s="1"/>
      <c r="U244"/>
      <c r="V244"/>
    </row>
    <row r="245" spans="12:22" x14ac:dyDescent="0.2">
      <c r="L245" s="2"/>
      <c r="S245" s="1"/>
      <c r="T245" s="1"/>
      <c r="U245"/>
      <c r="V245"/>
    </row>
    <row r="246" spans="12:22" x14ac:dyDescent="0.2">
      <c r="L246" s="2"/>
      <c r="S246" s="1"/>
      <c r="T246" s="1"/>
      <c r="U246"/>
      <c r="V246"/>
    </row>
    <row r="247" spans="12:22" x14ac:dyDescent="0.2">
      <c r="L247" s="2"/>
      <c r="S247" s="1"/>
      <c r="T247" s="1"/>
      <c r="U247"/>
      <c r="V247"/>
    </row>
    <row r="248" spans="12:22" x14ac:dyDescent="0.2">
      <c r="L248" s="2"/>
      <c r="S248" s="1"/>
      <c r="T248" s="1"/>
      <c r="U248"/>
      <c r="V248"/>
    </row>
    <row r="249" spans="12:22" x14ac:dyDescent="0.2">
      <c r="L249" s="2"/>
      <c r="S249" s="1"/>
      <c r="T249" s="1"/>
      <c r="U249"/>
      <c r="V249"/>
    </row>
    <row r="250" spans="12:22" x14ac:dyDescent="0.2">
      <c r="L250" s="2"/>
      <c r="S250" s="1"/>
      <c r="T250" s="1"/>
      <c r="U250"/>
      <c r="V250"/>
    </row>
    <row r="251" spans="12:22" x14ac:dyDescent="0.2">
      <c r="L251" s="2"/>
      <c r="S251" s="1"/>
      <c r="T251" s="1"/>
      <c r="U251"/>
      <c r="V251"/>
    </row>
    <row r="252" spans="12:22" x14ac:dyDescent="0.2">
      <c r="L252" s="2"/>
      <c r="S252" s="1"/>
      <c r="T252" s="1"/>
      <c r="U252"/>
      <c r="V252"/>
    </row>
    <row r="253" spans="12:22" x14ac:dyDescent="0.2">
      <c r="L253" s="2"/>
      <c r="S253" s="1"/>
      <c r="T253" s="1"/>
      <c r="U253"/>
      <c r="V253"/>
    </row>
    <row r="254" spans="12:22" x14ac:dyDescent="0.2">
      <c r="L254" s="2"/>
      <c r="S254" s="1"/>
      <c r="T254" s="1"/>
      <c r="U254"/>
      <c r="V254"/>
    </row>
    <row r="255" spans="12:22" x14ac:dyDescent="0.2">
      <c r="L255" s="2"/>
      <c r="S255" s="1"/>
      <c r="T255" s="1"/>
      <c r="U255"/>
      <c r="V255"/>
    </row>
    <row r="256" spans="12:22" x14ac:dyDescent="0.2">
      <c r="L256" s="2"/>
      <c r="S256" s="1"/>
      <c r="T256" s="1"/>
      <c r="U256"/>
      <c r="V256"/>
    </row>
    <row r="257" spans="12:22" x14ac:dyDescent="0.2">
      <c r="L257" s="2"/>
      <c r="S257" s="1"/>
      <c r="T257" s="1"/>
      <c r="U257"/>
      <c r="V257"/>
    </row>
    <row r="258" spans="12:22" x14ac:dyDescent="0.2">
      <c r="L258" s="2"/>
      <c r="S258" s="1"/>
      <c r="T258" s="1"/>
      <c r="U258"/>
      <c r="V258"/>
    </row>
    <row r="259" spans="12:22" x14ac:dyDescent="0.2">
      <c r="L259" s="2"/>
      <c r="S259" s="1"/>
      <c r="T259" s="1"/>
      <c r="U259"/>
      <c r="V259"/>
    </row>
    <row r="260" spans="12:22" x14ac:dyDescent="0.2">
      <c r="L260" s="2"/>
      <c r="S260" s="1"/>
      <c r="T260" s="1"/>
      <c r="U260"/>
      <c r="V260"/>
    </row>
    <row r="261" spans="12:22" x14ac:dyDescent="0.2">
      <c r="L261" s="2"/>
      <c r="S261" s="1"/>
      <c r="T261" s="1"/>
      <c r="U261"/>
      <c r="V261"/>
    </row>
    <row r="262" spans="12:22" x14ac:dyDescent="0.2">
      <c r="L262" s="2"/>
      <c r="S262" s="1"/>
      <c r="T262" s="1"/>
      <c r="U262"/>
      <c r="V262"/>
    </row>
    <row r="263" spans="12:22" x14ac:dyDescent="0.2">
      <c r="L263" s="2"/>
      <c r="S263" s="1"/>
      <c r="T263" s="1"/>
      <c r="U263"/>
      <c r="V263"/>
    </row>
    <row r="264" spans="12:22" x14ac:dyDescent="0.2">
      <c r="L264" s="2"/>
      <c r="S264" s="1"/>
      <c r="T264" s="1"/>
      <c r="U264"/>
      <c r="V264"/>
    </row>
    <row r="265" spans="12:22" x14ac:dyDescent="0.2">
      <c r="L265" s="2"/>
      <c r="S265" s="1"/>
      <c r="T265" s="1"/>
      <c r="U265"/>
      <c r="V265"/>
    </row>
    <row r="266" spans="12:22" x14ac:dyDescent="0.2">
      <c r="L266" s="2"/>
      <c r="S266" s="1"/>
      <c r="T266" s="1"/>
      <c r="U266"/>
      <c r="V266"/>
    </row>
    <row r="267" spans="12:22" x14ac:dyDescent="0.2">
      <c r="L267" s="2"/>
      <c r="S267" s="1"/>
      <c r="T267" s="1"/>
      <c r="U267"/>
      <c r="V267"/>
    </row>
    <row r="268" spans="12:22" x14ac:dyDescent="0.2">
      <c r="L268" s="2"/>
      <c r="S268" s="1"/>
      <c r="T268" s="1"/>
      <c r="U268"/>
      <c r="V268"/>
    </row>
    <row r="269" spans="12:22" x14ac:dyDescent="0.2">
      <c r="L269" s="2"/>
      <c r="S269" s="1"/>
      <c r="T269" s="1"/>
      <c r="U269"/>
      <c r="V269"/>
    </row>
    <row r="270" spans="12:22" x14ac:dyDescent="0.2">
      <c r="L270" s="2"/>
      <c r="S270" s="1"/>
      <c r="T270" s="1"/>
      <c r="U270"/>
      <c r="V270"/>
    </row>
    <row r="271" spans="12:22" x14ac:dyDescent="0.2">
      <c r="L271" s="2"/>
      <c r="S271" s="1"/>
      <c r="T271" s="1"/>
      <c r="U271"/>
      <c r="V271"/>
    </row>
    <row r="272" spans="12:22" x14ac:dyDescent="0.2">
      <c r="L272" s="2"/>
      <c r="S272" s="1"/>
      <c r="T272" s="1"/>
      <c r="U272"/>
      <c r="V272"/>
    </row>
    <row r="273" spans="12:22" x14ac:dyDescent="0.2">
      <c r="L273" s="2"/>
      <c r="S273" s="1"/>
      <c r="T273" s="1"/>
      <c r="U273"/>
      <c r="V273"/>
    </row>
    <row r="274" spans="12:22" x14ac:dyDescent="0.2">
      <c r="L274" s="2"/>
      <c r="S274" s="1"/>
      <c r="T274" s="1"/>
      <c r="U274"/>
      <c r="V274"/>
    </row>
    <row r="275" spans="12:22" x14ac:dyDescent="0.2">
      <c r="L275" s="2"/>
      <c r="S275" s="1"/>
      <c r="T275" s="1"/>
      <c r="U275"/>
      <c r="V275"/>
    </row>
    <row r="276" spans="12:22" x14ac:dyDescent="0.2">
      <c r="L276" s="2"/>
      <c r="S276" s="1"/>
      <c r="T276" s="1"/>
      <c r="U276"/>
      <c r="V276"/>
    </row>
    <row r="277" spans="12:22" x14ac:dyDescent="0.2">
      <c r="L277" s="2"/>
      <c r="S277" s="1"/>
      <c r="T277" s="1"/>
      <c r="U277"/>
      <c r="V277"/>
    </row>
    <row r="278" spans="12:22" x14ac:dyDescent="0.2">
      <c r="L278" s="2"/>
      <c r="S278" s="1"/>
      <c r="T278" s="1"/>
      <c r="U278"/>
      <c r="V278"/>
    </row>
    <row r="279" spans="12:22" x14ac:dyDescent="0.2">
      <c r="L279" s="2"/>
      <c r="S279" s="1"/>
      <c r="T279" s="1"/>
      <c r="U279"/>
      <c r="V279"/>
    </row>
    <row r="280" spans="12:22" x14ac:dyDescent="0.2">
      <c r="L280" s="2"/>
      <c r="S280" s="1"/>
      <c r="T280" s="1"/>
      <c r="U280"/>
      <c r="V280"/>
    </row>
    <row r="281" spans="12:22" x14ac:dyDescent="0.2">
      <c r="L281" s="2"/>
      <c r="S281" s="1"/>
      <c r="T281" s="1"/>
      <c r="U281"/>
      <c r="V281"/>
    </row>
    <row r="282" spans="12:22" x14ac:dyDescent="0.2">
      <c r="L282" s="2"/>
      <c r="S282" s="1"/>
      <c r="T282" s="1"/>
      <c r="U282"/>
      <c r="V282"/>
    </row>
    <row r="283" spans="12:22" x14ac:dyDescent="0.2">
      <c r="L283" s="2"/>
      <c r="S283" s="1"/>
      <c r="T283" s="1"/>
      <c r="U283"/>
      <c r="V283"/>
    </row>
    <row r="284" spans="12:22" x14ac:dyDescent="0.2">
      <c r="L284" s="2"/>
      <c r="S284" s="1"/>
      <c r="T284" s="1"/>
      <c r="U284"/>
      <c r="V284"/>
    </row>
    <row r="285" spans="12:22" x14ac:dyDescent="0.2">
      <c r="L285" s="2"/>
      <c r="S285" s="1"/>
      <c r="T285" s="1"/>
      <c r="U285"/>
      <c r="V285"/>
    </row>
    <row r="286" spans="12:22" x14ac:dyDescent="0.2">
      <c r="L286" s="2"/>
      <c r="S286" s="1"/>
      <c r="T286" s="1"/>
      <c r="U286"/>
      <c r="V286"/>
    </row>
    <row r="287" spans="12:22" x14ac:dyDescent="0.2">
      <c r="L287" s="2"/>
      <c r="S287" s="1"/>
      <c r="T287" s="1"/>
      <c r="U287"/>
      <c r="V287"/>
    </row>
    <row r="288" spans="12:22" x14ac:dyDescent="0.2">
      <c r="L288" s="2"/>
      <c r="S288" s="1"/>
      <c r="T288" s="1"/>
      <c r="U288"/>
      <c r="V288"/>
    </row>
    <row r="289" spans="12:22" x14ac:dyDescent="0.2">
      <c r="L289" s="2"/>
      <c r="S289" s="1"/>
      <c r="T289" s="1"/>
      <c r="U289"/>
      <c r="V289"/>
    </row>
    <row r="290" spans="12:22" x14ac:dyDescent="0.2">
      <c r="L290" s="2"/>
      <c r="S290" s="1"/>
      <c r="T290" s="1"/>
      <c r="U290"/>
      <c r="V290"/>
    </row>
    <row r="291" spans="12:22" x14ac:dyDescent="0.2">
      <c r="L291" s="2"/>
      <c r="S291" s="1"/>
      <c r="T291" s="1"/>
      <c r="U291"/>
      <c r="V291"/>
    </row>
    <row r="292" spans="12:22" x14ac:dyDescent="0.2">
      <c r="L292" s="2"/>
      <c r="S292" s="1"/>
      <c r="T292" s="1"/>
      <c r="U292"/>
      <c r="V292"/>
    </row>
    <row r="293" spans="12:22" x14ac:dyDescent="0.2">
      <c r="L293" s="2"/>
      <c r="S293" s="1"/>
      <c r="T293" s="1"/>
      <c r="U293"/>
      <c r="V293"/>
    </row>
    <row r="294" spans="12:22" x14ac:dyDescent="0.2">
      <c r="L294" s="2"/>
      <c r="S294" s="1"/>
      <c r="T294" s="1"/>
      <c r="U294"/>
      <c r="V294"/>
    </row>
    <row r="295" spans="12:22" x14ac:dyDescent="0.2">
      <c r="L295" s="2"/>
      <c r="S295" s="1"/>
      <c r="T295" s="1"/>
      <c r="U295"/>
      <c r="V295"/>
    </row>
    <row r="296" spans="12:22" x14ac:dyDescent="0.2">
      <c r="L296" s="2"/>
      <c r="S296" s="1"/>
      <c r="T296" s="1"/>
      <c r="U296"/>
      <c r="V296"/>
    </row>
    <row r="297" spans="12:22" x14ac:dyDescent="0.2">
      <c r="L297" s="2"/>
      <c r="S297" s="1"/>
      <c r="T297" s="1"/>
      <c r="U297"/>
      <c r="V297"/>
    </row>
    <row r="298" spans="12:22" x14ac:dyDescent="0.2">
      <c r="L298" s="2"/>
      <c r="S298" s="1"/>
      <c r="T298" s="1"/>
      <c r="U298"/>
      <c r="V298"/>
    </row>
    <row r="299" spans="12:22" x14ac:dyDescent="0.2">
      <c r="L299" s="2"/>
      <c r="S299" s="1"/>
      <c r="T299" s="1"/>
      <c r="U299"/>
      <c r="V299"/>
    </row>
    <row r="300" spans="12:22" x14ac:dyDescent="0.2">
      <c r="L300" s="2"/>
      <c r="S300" s="1"/>
      <c r="T300" s="1"/>
      <c r="U300"/>
      <c r="V300"/>
    </row>
    <row r="301" spans="12:22" x14ac:dyDescent="0.2">
      <c r="L301" s="2"/>
      <c r="S301" s="1"/>
      <c r="T301" s="1"/>
      <c r="U301"/>
      <c r="V301"/>
    </row>
    <row r="302" spans="12:22" x14ac:dyDescent="0.2">
      <c r="L302" s="2"/>
      <c r="S302" s="1"/>
      <c r="T302" s="1"/>
      <c r="U302"/>
      <c r="V302"/>
    </row>
    <row r="303" spans="12:22" x14ac:dyDescent="0.2">
      <c r="L303" s="2"/>
      <c r="S303" s="1"/>
      <c r="T303" s="1"/>
      <c r="U303"/>
      <c r="V303"/>
    </row>
    <row r="304" spans="12:22" x14ac:dyDescent="0.2">
      <c r="L304" s="2"/>
      <c r="S304" s="1"/>
      <c r="T304" s="1"/>
      <c r="U304"/>
      <c r="V304"/>
    </row>
    <row r="305" spans="12:22" x14ac:dyDescent="0.2">
      <c r="L305" s="2"/>
      <c r="S305" s="1"/>
      <c r="T305" s="1"/>
      <c r="U305"/>
      <c r="V305"/>
    </row>
    <row r="306" spans="12:22" x14ac:dyDescent="0.2">
      <c r="L306" s="2"/>
      <c r="S306" s="1"/>
      <c r="T306" s="1"/>
      <c r="U306"/>
      <c r="V306"/>
    </row>
    <row r="307" spans="12:22" x14ac:dyDescent="0.2">
      <c r="L307" s="2"/>
      <c r="S307" s="1"/>
      <c r="T307" s="1"/>
      <c r="U307"/>
      <c r="V307"/>
    </row>
    <row r="308" spans="12:22" x14ac:dyDescent="0.2">
      <c r="L308" s="2"/>
      <c r="S308" s="1"/>
      <c r="T308" s="1"/>
      <c r="U308"/>
      <c r="V308"/>
    </row>
    <row r="309" spans="12:22" x14ac:dyDescent="0.2">
      <c r="L309" s="2"/>
      <c r="S309" s="1"/>
      <c r="T309" s="1"/>
      <c r="U309"/>
      <c r="V309"/>
    </row>
    <row r="310" spans="12:22" x14ac:dyDescent="0.2">
      <c r="L310" s="2"/>
      <c r="S310" s="1"/>
      <c r="T310" s="1"/>
      <c r="U310"/>
      <c r="V310"/>
    </row>
    <row r="311" spans="12:22" x14ac:dyDescent="0.2">
      <c r="L311" s="2"/>
      <c r="S311" s="1"/>
      <c r="T311" s="1"/>
      <c r="U311"/>
      <c r="V311"/>
    </row>
    <row r="312" spans="12:22" x14ac:dyDescent="0.2">
      <c r="L312" s="2"/>
      <c r="S312" s="1"/>
      <c r="T312" s="1"/>
      <c r="U312"/>
      <c r="V312"/>
    </row>
    <row r="313" spans="12:22" x14ac:dyDescent="0.2">
      <c r="L313" s="2"/>
      <c r="S313" s="1"/>
      <c r="T313" s="1"/>
      <c r="U313"/>
      <c r="V313"/>
    </row>
    <row r="314" spans="12:22" x14ac:dyDescent="0.2">
      <c r="L314" s="2"/>
      <c r="S314" s="1"/>
      <c r="T314" s="1"/>
      <c r="U314"/>
      <c r="V314"/>
    </row>
    <row r="315" spans="12:22" x14ac:dyDescent="0.2">
      <c r="L315" s="2"/>
      <c r="S315" s="1"/>
      <c r="T315" s="1"/>
      <c r="U315"/>
      <c r="V315"/>
    </row>
    <row r="316" spans="12:22" x14ac:dyDescent="0.2">
      <c r="L316" s="2"/>
      <c r="S316" s="1"/>
      <c r="T316" s="1"/>
      <c r="U316"/>
      <c r="V316"/>
    </row>
    <row r="317" spans="12:22" x14ac:dyDescent="0.2">
      <c r="L317" s="2"/>
      <c r="S317" s="1"/>
      <c r="T317" s="1"/>
      <c r="U317"/>
      <c r="V317"/>
    </row>
    <row r="318" spans="12:22" x14ac:dyDescent="0.2">
      <c r="L318" s="2"/>
      <c r="S318" s="1"/>
      <c r="T318" s="1"/>
      <c r="U318"/>
      <c r="V318"/>
    </row>
    <row r="319" spans="12:22" x14ac:dyDescent="0.2">
      <c r="L319" s="2"/>
      <c r="S319" s="1"/>
      <c r="T319" s="1"/>
      <c r="U319"/>
      <c r="V319"/>
    </row>
    <row r="320" spans="12:22" x14ac:dyDescent="0.2">
      <c r="L320" s="2"/>
      <c r="S320" s="1"/>
      <c r="T320" s="1"/>
      <c r="U320"/>
      <c r="V320"/>
    </row>
    <row r="321" spans="12:22" x14ac:dyDescent="0.2">
      <c r="L321" s="2"/>
      <c r="S321" s="1"/>
      <c r="T321" s="1"/>
      <c r="U321"/>
      <c r="V321"/>
    </row>
    <row r="322" spans="12:22" x14ac:dyDescent="0.2">
      <c r="L322" s="2"/>
      <c r="S322" s="1"/>
      <c r="T322" s="1"/>
      <c r="U322"/>
      <c r="V322"/>
    </row>
    <row r="323" spans="12:22" x14ac:dyDescent="0.2">
      <c r="L323" s="2"/>
      <c r="S323" s="1"/>
      <c r="T323" s="1"/>
      <c r="U323"/>
      <c r="V323"/>
    </row>
    <row r="324" spans="12:22" x14ac:dyDescent="0.2">
      <c r="L324" s="2"/>
      <c r="S324" s="1"/>
      <c r="T324" s="1"/>
      <c r="U324"/>
      <c r="V324"/>
    </row>
    <row r="325" spans="12:22" x14ac:dyDescent="0.2">
      <c r="L325" s="2"/>
      <c r="S325" s="1"/>
      <c r="T325" s="1"/>
      <c r="U325"/>
      <c r="V325"/>
    </row>
    <row r="326" spans="12:22" x14ac:dyDescent="0.2">
      <c r="L326" s="2"/>
      <c r="S326" s="1"/>
      <c r="T326" s="1"/>
      <c r="U326"/>
      <c r="V326"/>
    </row>
    <row r="327" spans="12:22" x14ac:dyDescent="0.2">
      <c r="L327" s="2"/>
      <c r="S327" s="1"/>
      <c r="T327" s="1"/>
      <c r="U327"/>
      <c r="V327"/>
    </row>
    <row r="328" spans="12:22" x14ac:dyDescent="0.2">
      <c r="L328" s="2"/>
      <c r="S328" s="1"/>
      <c r="T328" s="1"/>
      <c r="U328"/>
      <c r="V328"/>
    </row>
    <row r="329" spans="12:22" x14ac:dyDescent="0.2">
      <c r="L329" s="2"/>
      <c r="S329" s="1"/>
      <c r="T329" s="1"/>
      <c r="U329"/>
      <c r="V329"/>
    </row>
    <row r="330" spans="12:22" x14ac:dyDescent="0.2">
      <c r="L330" s="2"/>
      <c r="S330" s="1"/>
      <c r="T330" s="1"/>
      <c r="U330"/>
      <c r="V330"/>
    </row>
    <row r="331" spans="12:22" x14ac:dyDescent="0.2">
      <c r="L331" s="2"/>
      <c r="S331" s="1"/>
      <c r="T331" s="1"/>
      <c r="U331"/>
      <c r="V331"/>
    </row>
    <row r="332" spans="12:22" x14ac:dyDescent="0.2">
      <c r="L332" s="2"/>
      <c r="S332" s="1"/>
      <c r="T332" s="1"/>
      <c r="U332"/>
      <c r="V332"/>
    </row>
    <row r="333" spans="12:22" x14ac:dyDescent="0.2">
      <c r="L333" s="2"/>
      <c r="S333" s="1"/>
      <c r="T333" s="1"/>
      <c r="U333"/>
      <c r="V333"/>
    </row>
    <row r="334" spans="12:22" x14ac:dyDescent="0.2">
      <c r="L334" s="2"/>
      <c r="S334" s="1"/>
      <c r="T334" s="1"/>
      <c r="U334"/>
      <c r="V334"/>
    </row>
    <row r="335" spans="12:22" x14ac:dyDescent="0.2">
      <c r="L335" s="2"/>
      <c r="S335" s="1"/>
      <c r="T335" s="1"/>
      <c r="U335"/>
      <c r="V335"/>
    </row>
    <row r="336" spans="12:22" x14ac:dyDescent="0.2">
      <c r="L336" s="2"/>
      <c r="S336" s="1"/>
      <c r="T336" s="1"/>
      <c r="U336"/>
      <c r="V336"/>
    </row>
    <row r="337" spans="12:22" x14ac:dyDescent="0.2">
      <c r="L337" s="2"/>
      <c r="S337" s="1"/>
      <c r="T337" s="1"/>
      <c r="U337"/>
      <c r="V337"/>
    </row>
    <row r="338" spans="12:22" x14ac:dyDescent="0.2">
      <c r="L338" s="2"/>
      <c r="S338" s="1"/>
      <c r="T338" s="1"/>
      <c r="U338"/>
      <c r="V338"/>
    </row>
    <row r="339" spans="12:22" x14ac:dyDescent="0.2">
      <c r="L339" s="2"/>
      <c r="S339" s="1"/>
      <c r="T339" s="1"/>
      <c r="U339"/>
      <c r="V339"/>
    </row>
    <row r="340" spans="12:22" x14ac:dyDescent="0.2">
      <c r="L340" s="2"/>
      <c r="S340" s="1"/>
      <c r="T340" s="1"/>
      <c r="U340"/>
      <c r="V340"/>
    </row>
    <row r="341" spans="12:22" x14ac:dyDescent="0.2">
      <c r="L341" s="2"/>
      <c r="S341" s="1"/>
      <c r="T341" s="1"/>
      <c r="U341"/>
      <c r="V341"/>
    </row>
    <row r="342" spans="12:22" x14ac:dyDescent="0.2">
      <c r="L342" s="2"/>
      <c r="S342" s="1"/>
      <c r="T342" s="1"/>
      <c r="U342"/>
      <c r="V342"/>
    </row>
    <row r="343" spans="12:22" x14ac:dyDescent="0.2">
      <c r="L343" s="2"/>
      <c r="S343" s="1"/>
      <c r="T343" s="1"/>
      <c r="U343"/>
      <c r="V343"/>
    </row>
    <row r="344" spans="12:22" x14ac:dyDescent="0.2">
      <c r="L344" s="2"/>
      <c r="S344" s="1"/>
      <c r="T344" s="1"/>
      <c r="U344"/>
      <c r="V344"/>
    </row>
    <row r="345" spans="12:22" x14ac:dyDescent="0.2">
      <c r="L345" s="2"/>
      <c r="S345" s="1"/>
      <c r="T345" s="1"/>
      <c r="U345"/>
      <c r="V345"/>
    </row>
    <row r="346" spans="12:22" x14ac:dyDescent="0.2">
      <c r="L346" s="2"/>
      <c r="S346" s="1"/>
      <c r="T346" s="1"/>
      <c r="U346"/>
      <c r="V346"/>
    </row>
    <row r="347" spans="12:22" x14ac:dyDescent="0.2">
      <c r="L347" s="2"/>
      <c r="S347" s="1"/>
      <c r="T347" s="1"/>
      <c r="U347"/>
      <c r="V347"/>
    </row>
    <row r="348" spans="12:22" x14ac:dyDescent="0.2">
      <c r="L348" s="2"/>
      <c r="S348" s="1"/>
      <c r="T348" s="1"/>
      <c r="U348"/>
      <c r="V348"/>
    </row>
    <row r="349" spans="12:22" x14ac:dyDescent="0.2">
      <c r="L349" s="2"/>
      <c r="S349" s="1"/>
      <c r="T349" s="1"/>
      <c r="U349"/>
      <c r="V349"/>
    </row>
    <row r="350" spans="12:22" x14ac:dyDescent="0.2">
      <c r="L350" s="2"/>
      <c r="S350" s="1"/>
      <c r="T350" s="1"/>
      <c r="U350"/>
      <c r="V350"/>
    </row>
    <row r="351" spans="12:22" x14ac:dyDescent="0.2">
      <c r="L351" s="2"/>
      <c r="S351" s="1"/>
      <c r="T351" s="1"/>
      <c r="U351"/>
      <c r="V351"/>
    </row>
    <row r="352" spans="12:22" x14ac:dyDescent="0.2">
      <c r="L352" s="2"/>
      <c r="S352" s="1"/>
      <c r="T352" s="1"/>
      <c r="U352"/>
      <c r="V352"/>
    </row>
    <row r="353" spans="12:22" x14ac:dyDescent="0.2">
      <c r="L353" s="2"/>
      <c r="S353" s="1"/>
      <c r="T353" s="1"/>
      <c r="U353"/>
      <c r="V353"/>
    </row>
    <row r="354" spans="12:22" x14ac:dyDescent="0.2">
      <c r="L354" s="2"/>
      <c r="S354" s="1"/>
      <c r="T354" s="1"/>
      <c r="U354"/>
      <c r="V354"/>
    </row>
    <row r="355" spans="12:22" x14ac:dyDescent="0.2">
      <c r="L355" s="2"/>
      <c r="S355" s="1"/>
      <c r="T355" s="1"/>
      <c r="U355"/>
      <c r="V355"/>
    </row>
    <row r="356" spans="12:22" x14ac:dyDescent="0.2">
      <c r="L356" s="2"/>
      <c r="S356" s="1"/>
      <c r="T356" s="1"/>
      <c r="U356"/>
      <c r="V356"/>
    </row>
    <row r="357" spans="12:22" x14ac:dyDescent="0.2">
      <c r="L357" s="2"/>
      <c r="S357" s="1"/>
      <c r="T357" s="1"/>
      <c r="U357"/>
      <c r="V357"/>
    </row>
    <row r="358" spans="12:22" x14ac:dyDescent="0.2">
      <c r="L358" s="2"/>
      <c r="S358" s="1"/>
      <c r="T358" s="1"/>
      <c r="U358"/>
      <c r="V358"/>
    </row>
    <row r="359" spans="12:22" x14ac:dyDescent="0.2">
      <c r="L359" s="2"/>
      <c r="S359" s="1"/>
      <c r="T359" s="1"/>
      <c r="U359"/>
      <c r="V359"/>
    </row>
    <row r="360" spans="12:22" x14ac:dyDescent="0.2">
      <c r="L360" s="2"/>
      <c r="S360" s="1"/>
      <c r="T360" s="1"/>
      <c r="U360"/>
      <c r="V360"/>
    </row>
    <row r="361" spans="12:22" x14ac:dyDescent="0.2">
      <c r="L361" s="2"/>
      <c r="S361" s="1"/>
      <c r="T361" s="1"/>
      <c r="U361"/>
      <c r="V361"/>
    </row>
    <row r="362" spans="12:22" x14ac:dyDescent="0.2">
      <c r="L362" s="2"/>
      <c r="S362" s="1"/>
      <c r="T362" s="1"/>
      <c r="U362"/>
      <c r="V362"/>
    </row>
    <row r="363" spans="12:22" x14ac:dyDescent="0.2">
      <c r="L363" s="2"/>
      <c r="S363" s="1"/>
      <c r="T363" s="1"/>
      <c r="U363"/>
      <c r="V363"/>
    </row>
    <row r="364" spans="12:22" x14ac:dyDescent="0.2">
      <c r="L364" s="2"/>
      <c r="S364" s="1"/>
      <c r="T364" s="1"/>
      <c r="U364"/>
      <c r="V364"/>
    </row>
    <row r="365" spans="12:22" x14ac:dyDescent="0.2">
      <c r="L365" s="2"/>
      <c r="S365" s="1"/>
      <c r="T365" s="1"/>
      <c r="U365"/>
      <c r="V365"/>
    </row>
    <row r="366" spans="12:22" x14ac:dyDescent="0.2">
      <c r="L366" s="2"/>
      <c r="S366" s="1"/>
      <c r="T366" s="1"/>
      <c r="U366"/>
      <c r="V366"/>
    </row>
    <row r="367" spans="12:22" x14ac:dyDescent="0.2">
      <c r="L367" s="2"/>
      <c r="S367" s="1"/>
      <c r="T367" s="1"/>
      <c r="U367"/>
      <c r="V367"/>
    </row>
    <row r="368" spans="12:22" x14ac:dyDescent="0.2">
      <c r="L368" s="2"/>
      <c r="S368" s="1"/>
      <c r="T368" s="1"/>
      <c r="U368"/>
      <c r="V368"/>
    </row>
    <row r="369" spans="12:22" x14ac:dyDescent="0.2">
      <c r="L369" s="2"/>
      <c r="S369" s="1"/>
      <c r="T369" s="1"/>
      <c r="U369"/>
      <c r="V369"/>
    </row>
    <row r="370" spans="12:22" x14ac:dyDescent="0.2">
      <c r="L370" s="2"/>
      <c r="S370" s="1"/>
      <c r="T370" s="1"/>
      <c r="U370"/>
      <c r="V370"/>
    </row>
    <row r="371" spans="12:22" x14ac:dyDescent="0.2">
      <c r="L371" s="2"/>
      <c r="S371" s="1"/>
      <c r="T371" s="1"/>
      <c r="U371"/>
      <c r="V371"/>
    </row>
    <row r="372" spans="12:22" x14ac:dyDescent="0.2">
      <c r="L372" s="2"/>
      <c r="S372" s="1"/>
      <c r="T372" s="1"/>
      <c r="U372"/>
      <c r="V372"/>
    </row>
    <row r="373" spans="12:22" x14ac:dyDescent="0.2">
      <c r="L373" s="2"/>
      <c r="S373" s="1"/>
      <c r="T373" s="1"/>
      <c r="U373"/>
      <c r="V373"/>
    </row>
    <row r="374" spans="12:22" x14ac:dyDescent="0.2">
      <c r="L374" s="2"/>
      <c r="S374" s="1"/>
      <c r="T374" s="1"/>
      <c r="U374"/>
      <c r="V374"/>
    </row>
    <row r="375" spans="12:22" x14ac:dyDescent="0.2">
      <c r="L375" s="2"/>
      <c r="S375" s="1"/>
      <c r="T375" s="1"/>
      <c r="U375"/>
      <c r="V375"/>
    </row>
    <row r="376" spans="12:22" x14ac:dyDescent="0.2">
      <c r="L376" s="2"/>
      <c r="S376" s="1"/>
      <c r="T376" s="1"/>
      <c r="U376"/>
      <c r="V376"/>
    </row>
    <row r="377" spans="12:22" x14ac:dyDescent="0.2">
      <c r="L377" s="2"/>
      <c r="S377" s="1"/>
      <c r="T377" s="1"/>
      <c r="U377"/>
      <c r="V377"/>
    </row>
    <row r="378" spans="12:22" x14ac:dyDescent="0.2">
      <c r="L378" s="2"/>
      <c r="S378" s="1"/>
      <c r="T378" s="1"/>
      <c r="U378"/>
      <c r="V378"/>
    </row>
    <row r="379" spans="12:22" x14ac:dyDescent="0.2">
      <c r="L379" s="2"/>
      <c r="S379" s="1"/>
      <c r="T379" s="1"/>
      <c r="U379"/>
      <c r="V379"/>
    </row>
    <row r="380" spans="12:22" x14ac:dyDescent="0.2">
      <c r="L380" s="2"/>
      <c r="S380" s="1"/>
      <c r="T380" s="1"/>
      <c r="U380"/>
      <c r="V380"/>
    </row>
    <row r="381" spans="12:22" x14ac:dyDescent="0.2">
      <c r="L381" s="2"/>
      <c r="S381" s="1"/>
      <c r="T381" s="1"/>
      <c r="U381"/>
      <c r="V381"/>
    </row>
    <row r="382" spans="12:22" x14ac:dyDescent="0.2">
      <c r="L382" s="2"/>
      <c r="S382" s="1"/>
      <c r="T382" s="1"/>
      <c r="U382"/>
      <c r="V382"/>
    </row>
    <row r="383" spans="12:22" x14ac:dyDescent="0.2">
      <c r="L383" s="2"/>
      <c r="S383" s="1"/>
      <c r="T383" s="1"/>
      <c r="U383"/>
      <c r="V383"/>
    </row>
    <row r="384" spans="12:22" x14ac:dyDescent="0.2">
      <c r="L384" s="2"/>
      <c r="S384" s="1"/>
      <c r="T384" s="1"/>
      <c r="U384"/>
      <c r="V384"/>
    </row>
    <row r="385" spans="12:22" x14ac:dyDescent="0.2">
      <c r="L385" s="2"/>
      <c r="S385" s="1"/>
      <c r="T385" s="1"/>
      <c r="U385"/>
      <c r="V385"/>
    </row>
    <row r="386" spans="12:22" x14ac:dyDescent="0.2">
      <c r="L386" s="2"/>
      <c r="S386" s="1"/>
      <c r="T386" s="1"/>
      <c r="U386"/>
      <c r="V386"/>
    </row>
    <row r="387" spans="12:22" x14ac:dyDescent="0.2">
      <c r="L387" s="2"/>
      <c r="S387" s="1"/>
      <c r="T387" s="1"/>
      <c r="U387"/>
      <c r="V387"/>
    </row>
    <row r="388" spans="12:22" x14ac:dyDescent="0.2">
      <c r="L388" s="2"/>
      <c r="S388" s="1"/>
      <c r="T388" s="1"/>
      <c r="U388"/>
      <c r="V388"/>
    </row>
    <row r="389" spans="12:22" x14ac:dyDescent="0.2">
      <c r="L389" s="2"/>
      <c r="S389" s="1"/>
      <c r="T389" s="1"/>
      <c r="U389"/>
      <c r="V389"/>
    </row>
    <row r="390" spans="12:22" x14ac:dyDescent="0.2">
      <c r="L390" s="2"/>
      <c r="S390" s="1"/>
      <c r="T390" s="1"/>
      <c r="U390"/>
      <c r="V390"/>
    </row>
    <row r="391" spans="12:22" x14ac:dyDescent="0.2">
      <c r="L391" s="2"/>
      <c r="S391" s="1"/>
      <c r="T391" s="1"/>
      <c r="U391"/>
      <c r="V391"/>
    </row>
    <row r="392" spans="12:22" x14ac:dyDescent="0.2">
      <c r="L392" s="2"/>
      <c r="S392" s="1"/>
      <c r="T392" s="1"/>
      <c r="U392"/>
      <c r="V392"/>
    </row>
    <row r="393" spans="12:22" x14ac:dyDescent="0.2">
      <c r="L393" s="2"/>
      <c r="S393" s="1"/>
      <c r="T393" s="1"/>
      <c r="U393"/>
      <c r="V393"/>
    </row>
    <row r="394" spans="12:22" x14ac:dyDescent="0.2">
      <c r="L394" s="2"/>
      <c r="S394" s="1"/>
      <c r="T394" s="1"/>
      <c r="U394"/>
      <c r="V394"/>
    </row>
    <row r="395" spans="12:22" x14ac:dyDescent="0.2">
      <c r="L395" s="2"/>
      <c r="S395" s="1"/>
      <c r="T395" s="1"/>
      <c r="U395"/>
      <c r="V395"/>
    </row>
    <row r="396" spans="12:22" x14ac:dyDescent="0.2">
      <c r="L396" s="2"/>
      <c r="S396" s="1"/>
      <c r="T396" s="1"/>
      <c r="U396"/>
      <c r="V396"/>
    </row>
    <row r="397" spans="12:22" x14ac:dyDescent="0.2">
      <c r="L397" s="2"/>
      <c r="S397" s="1"/>
      <c r="T397" s="1"/>
      <c r="U397"/>
      <c r="V397"/>
    </row>
    <row r="398" spans="12:22" x14ac:dyDescent="0.2">
      <c r="L398" s="2"/>
      <c r="S398" s="1"/>
      <c r="T398" s="1"/>
      <c r="U398"/>
      <c r="V398"/>
    </row>
    <row r="399" spans="12:22" x14ac:dyDescent="0.2">
      <c r="L399" s="2"/>
      <c r="S399" s="1"/>
      <c r="T399" s="1"/>
      <c r="U399"/>
      <c r="V399"/>
    </row>
    <row r="400" spans="12:22" x14ac:dyDescent="0.2">
      <c r="L400" s="2"/>
      <c r="S400" s="1"/>
      <c r="T400" s="1"/>
      <c r="U400"/>
      <c r="V400"/>
    </row>
    <row r="401" spans="12:22" x14ac:dyDescent="0.2">
      <c r="L401" s="2"/>
      <c r="S401" s="1"/>
      <c r="T401" s="1"/>
      <c r="U401"/>
      <c r="V401"/>
    </row>
    <row r="402" spans="12:22" x14ac:dyDescent="0.2">
      <c r="L402" s="2"/>
      <c r="S402" s="1"/>
      <c r="T402" s="1"/>
      <c r="U402"/>
      <c r="V402"/>
    </row>
    <row r="403" spans="12:22" x14ac:dyDescent="0.2">
      <c r="L403" s="2"/>
      <c r="S403" s="1"/>
      <c r="T403" s="1"/>
      <c r="U403"/>
      <c r="V403"/>
    </row>
    <row r="404" spans="12:22" x14ac:dyDescent="0.2">
      <c r="L404" s="2"/>
      <c r="S404" s="1"/>
      <c r="T404" s="1"/>
      <c r="U404"/>
      <c r="V404"/>
    </row>
    <row r="405" spans="12:22" x14ac:dyDescent="0.2">
      <c r="L405" s="2"/>
      <c r="S405" s="1"/>
      <c r="T405" s="1"/>
      <c r="U405"/>
      <c r="V405"/>
    </row>
    <row r="406" spans="12:22" x14ac:dyDescent="0.2">
      <c r="L406" s="2"/>
      <c r="S406" s="1"/>
      <c r="T406" s="1"/>
      <c r="U406"/>
      <c r="V406"/>
    </row>
    <row r="407" spans="12:22" x14ac:dyDescent="0.2">
      <c r="L407" s="2"/>
      <c r="S407" s="1"/>
      <c r="T407" s="1"/>
      <c r="U407"/>
      <c r="V407"/>
    </row>
    <row r="408" spans="12:22" x14ac:dyDescent="0.2">
      <c r="L408" s="2"/>
      <c r="S408" s="1"/>
      <c r="T408" s="1"/>
      <c r="U408"/>
      <c r="V408"/>
    </row>
    <row r="409" spans="12:22" x14ac:dyDescent="0.2">
      <c r="L409" s="2"/>
      <c r="S409" s="1"/>
      <c r="T409" s="1"/>
      <c r="U409"/>
      <c r="V409"/>
    </row>
    <row r="410" spans="12:22" x14ac:dyDescent="0.2">
      <c r="L410" s="2"/>
      <c r="S410" s="1"/>
      <c r="T410" s="1"/>
      <c r="U410"/>
      <c r="V410"/>
    </row>
    <row r="411" spans="12:22" x14ac:dyDescent="0.2">
      <c r="L411" s="2"/>
      <c r="S411" s="1"/>
      <c r="T411" s="1"/>
      <c r="U411"/>
      <c r="V411"/>
    </row>
    <row r="412" spans="12:22" x14ac:dyDescent="0.2">
      <c r="L412" s="2"/>
      <c r="S412" s="1"/>
      <c r="T412" s="1"/>
      <c r="U412"/>
      <c r="V412"/>
    </row>
    <row r="413" spans="12:22" x14ac:dyDescent="0.2">
      <c r="L413" s="2"/>
      <c r="S413" s="1"/>
      <c r="T413" s="1"/>
      <c r="U413"/>
      <c r="V413"/>
    </row>
    <row r="414" spans="12:22" x14ac:dyDescent="0.2">
      <c r="L414" s="2"/>
      <c r="S414" s="1"/>
      <c r="T414" s="1"/>
      <c r="U414"/>
      <c r="V414"/>
    </row>
    <row r="415" spans="12:22" x14ac:dyDescent="0.2">
      <c r="L415" s="2"/>
      <c r="S415" s="1"/>
      <c r="T415" s="1"/>
      <c r="U415"/>
      <c r="V415"/>
    </row>
    <row r="416" spans="12:22" x14ac:dyDescent="0.2">
      <c r="L416" s="2"/>
      <c r="S416" s="1"/>
      <c r="T416" s="1"/>
      <c r="U416"/>
      <c r="V416"/>
    </row>
    <row r="417" spans="12:22" x14ac:dyDescent="0.2">
      <c r="L417" s="2"/>
      <c r="S417" s="1"/>
      <c r="T417" s="1"/>
      <c r="U417"/>
      <c r="V417"/>
    </row>
    <row r="418" spans="12:22" x14ac:dyDescent="0.2">
      <c r="L418" s="2"/>
      <c r="S418" s="1"/>
      <c r="T418" s="1"/>
      <c r="U418"/>
      <c r="V418"/>
    </row>
    <row r="419" spans="12:22" x14ac:dyDescent="0.2">
      <c r="L419" s="2"/>
      <c r="S419" s="1"/>
      <c r="T419" s="1"/>
      <c r="U419"/>
      <c r="V419"/>
    </row>
    <row r="420" spans="12:22" x14ac:dyDescent="0.2">
      <c r="L420" s="2"/>
      <c r="S420" s="1"/>
      <c r="T420" s="1"/>
      <c r="U420"/>
      <c r="V420"/>
    </row>
    <row r="421" spans="12:22" x14ac:dyDescent="0.2">
      <c r="L421" s="2"/>
      <c r="S421" s="1"/>
      <c r="T421" s="1"/>
      <c r="U421"/>
      <c r="V421"/>
    </row>
    <row r="422" spans="12:22" x14ac:dyDescent="0.2">
      <c r="L422" s="2"/>
      <c r="S422" s="1"/>
      <c r="T422" s="1"/>
      <c r="U422"/>
      <c r="V422"/>
    </row>
    <row r="423" spans="12:22" x14ac:dyDescent="0.2">
      <c r="L423" s="2"/>
      <c r="S423" s="1"/>
      <c r="T423" s="1"/>
      <c r="U423"/>
      <c r="V423"/>
    </row>
    <row r="424" spans="12:22" x14ac:dyDescent="0.2">
      <c r="L424" s="2"/>
      <c r="S424" s="1"/>
      <c r="T424" s="1"/>
      <c r="U424"/>
      <c r="V424"/>
    </row>
    <row r="425" spans="12:22" x14ac:dyDescent="0.2">
      <c r="L425" s="2"/>
      <c r="S425" s="1"/>
      <c r="T425" s="1"/>
      <c r="U425"/>
      <c r="V425"/>
    </row>
    <row r="426" spans="12:22" x14ac:dyDescent="0.2">
      <c r="L426" s="2"/>
      <c r="S426" s="1"/>
      <c r="T426" s="1"/>
      <c r="U426"/>
      <c r="V426"/>
    </row>
    <row r="427" spans="12:22" x14ac:dyDescent="0.2">
      <c r="L427" s="2"/>
      <c r="S427" s="1"/>
      <c r="T427" s="1"/>
      <c r="U427"/>
      <c r="V427"/>
    </row>
    <row r="428" spans="12:22" x14ac:dyDescent="0.2">
      <c r="L428" s="2"/>
      <c r="S428" s="1"/>
      <c r="T428" s="1"/>
      <c r="U428"/>
      <c r="V428"/>
    </row>
    <row r="429" spans="12:22" x14ac:dyDescent="0.2">
      <c r="L429" s="2"/>
      <c r="S429" s="1"/>
      <c r="T429" s="1"/>
      <c r="U429"/>
      <c r="V429"/>
    </row>
    <row r="430" spans="12:22" x14ac:dyDescent="0.2">
      <c r="L430" s="2"/>
      <c r="S430" s="1"/>
      <c r="T430" s="1"/>
      <c r="U430"/>
      <c r="V430"/>
    </row>
    <row r="431" spans="12:22" x14ac:dyDescent="0.2">
      <c r="L431" s="2"/>
      <c r="S431" s="1"/>
      <c r="T431" s="1"/>
      <c r="U431"/>
      <c r="V431"/>
    </row>
    <row r="432" spans="12:22" x14ac:dyDescent="0.2">
      <c r="L432" s="2"/>
      <c r="S432" s="1"/>
      <c r="T432" s="1"/>
      <c r="U432"/>
      <c r="V432"/>
    </row>
    <row r="433" spans="12:22" x14ac:dyDescent="0.2">
      <c r="L433" s="2"/>
      <c r="S433" s="1"/>
      <c r="T433" s="1"/>
      <c r="U433"/>
      <c r="V433"/>
    </row>
    <row r="434" spans="12:22" x14ac:dyDescent="0.2">
      <c r="L434" s="2"/>
      <c r="S434" s="1"/>
      <c r="T434" s="1"/>
      <c r="U434"/>
      <c r="V434"/>
    </row>
    <row r="435" spans="12:22" x14ac:dyDescent="0.2">
      <c r="L435" s="2"/>
      <c r="S435" s="1"/>
      <c r="T435" s="1"/>
      <c r="U435"/>
      <c r="V435"/>
    </row>
    <row r="436" spans="12:22" x14ac:dyDescent="0.2">
      <c r="L436" s="2"/>
      <c r="S436" s="1"/>
      <c r="T436" s="1"/>
      <c r="U436"/>
      <c r="V436"/>
    </row>
    <row r="437" spans="12:22" x14ac:dyDescent="0.2">
      <c r="L437" s="2"/>
      <c r="S437" s="1"/>
      <c r="T437" s="1"/>
      <c r="U437"/>
      <c r="V437"/>
    </row>
    <row r="438" spans="12:22" x14ac:dyDescent="0.2">
      <c r="L438" s="2"/>
      <c r="S438" s="1"/>
      <c r="T438" s="1"/>
      <c r="U438"/>
      <c r="V438"/>
    </row>
    <row r="439" spans="12:22" x14ac:dyDescent="0.2">
      <c r="L439" s="2"/>
      <c r="S439" s="1"/>
      <c r="T439" s="1"/>
      <c r="U439"/>
      <c r="V439"/>
    </row>
    <row r="440" spans="12:22" x14ac:dyDescent="0.2">
      <c r="L440" s="2"/>
      <c r="S440" s="1"/>
      <c r="T440" s="1"/>
      <c r="U440"/>
      <c r="V440"/>
    </row>
    <row r="441" spans="12:22" x14ac:dyDescent="0.2">
      <c r="L441" s="2"/>
      <c r="S441" s="1"/>
      <c r="T441" s="1"/>
      <c r="U441"/>
      <c r="V441"/>
    </row>
    <row r="442" spans="12:22" x14ac:dyDescent="0.2">
      <c r="L442" s="2"/>
      <c r="S442" s="1"/>
      <c r="T442" s="1"/>
      <c r="U442"/>
      <c r="V442"/>
    </row>
    <row r="443" spans="12:22" x14ac:dyDescent="0.2">
      <c r="L443" s="2"/>
      <c r="S443" s="1"/>
      <c r="T443" s="1"/>
      <c r="U443"/>
      <c r="V443"/>
    </row>
    <row r="444" spans="12:22" x14ac:dyDescent="0.2">
      <c r="L444" s="2"/>
      <c r="S444" s="1"/>
      <c r="T444" s="1"/>
      <c r="U444"/>
      <c r="V444"/>
    </row>
    <row r="445" spans="12:22" x14ac:dyDescent="0.2">
      <c r="L445" s="2"/>
      <c r="S445" s="1"/>
      <c r="T445" s="1"/>
      <c r="U445"/>
      <c r="V445"/>
    </row>
    <row r="446" spans="12:22" x14ac:dyDescent="0.2">
      <c r="L446" s="2"/>
      <c r="S446" s="1"/>
      <c r="T446" s="1"/>
      <c r="U446"/>
      <c r="V446"/>
    </row>
    <row r="447" spans="12:22" x14ac:dyDescent="0.2">
      <c r="L447" s="2"/>
      <c r="S447" s="1"/>
      <c r="T447" s="1"/>
      <c r="U447"/>
      <c r="V447"/>
    </row>
    <row r="448" spans="12:22" x14ac:dyDescent="0.2">
      <c r="L448" s="2"/>
      <c r="S448" s="1"/>
      <c r="T448" s="1"/>
      <c r="U448"/>
      <c r="V448"/>
    </row>
    <row r="449" spans="12:22" x14ac:dyDescent="0.2">
      <c r="L449" s="2"/>
      <c r="S449" s="1"/>
      <c r="T449" s="1"/>
      <c r="U449"/>
      <c r="V449"/>
    </row>
    <row r="450" spans="12:22" x14ac:dyDescent="0.2">
      <c r="L450" s="2"/>
      <c r="S450" s="1"/>
      <c r="T450" s="1"/>
      <c r="U450"/>
      <c r="V450"/>
    </row>
    <row r="451" spans="12:22" x14ac:dyDescent="0.2">
      <c r="L451" s="2"/>
      <c r="S451" s="1"/>
      <c r="T451" s="1"/>
      <c r="U451"/>
      <c r="V451"/>
    </row>
    <row r="452" spans="12:22" x14ac:dyDescent="0.2">
      <c r="L452" s="2"/>
      <c r="S452" s="1"/>
      <c r="T452" s="1"/>
      <c r="U452"/>
      <c r="V452"/>
    </row>
    <row r="453" spans="12:22" x14ac:dyDescent="0.2">
      <c r="L453" s="2"/>
      <c r="S453" s="1"/>
      <c r="T453" s="1"/>
      <c r="U453"/>
      <c r="V453"/>
    </row>
    <row r="454" spans="12:22" x14ac:dyDescent="0.2">
      <c r="L454" s="2"/>
      <c r="S454" s="1"/>
      <c r="T454" s="1"/>
      <c r="U454"/>
      <c r="V454"/>
    </row>
    <row r="455" spans="12:22" x14ac:dyDescent="0.2">
      <c r="L455" s="2"/>
      <c r="S455" s="1"/>
      <c r="T455" s="1"/>
      <c r="U455"/>
      <c r="V455"/>
    </row>
    <row r="456" spans="12:22" x14ac:dyDescent="0.2">
      <c r="L456" s="2"/>
      <c r="S456" s="1"/>
      <c r="T456" s="1"/>
      <c r="U456"/>
      <c r="V456"/>
    </row>
    <row r="457" spans="12:22" x14ac:dyDescent="0.2">
      <c r="L457" s="2"/>
      <c r="S457" s="1"/>
      <c r="T457" s="1"/>
      <c r="U457"/>
      <c r="V457"/>
    </row>
    <row r="458" spans="12:22" x14ac:dyDescent="0.2">
      <c r="L458" s="2"/>
      <c r="S458" s="1"/>
      <c r="T458" s="1"/>
      <c r="U458"/>
      <c r="V458"/>
    </row>
    <row r="459" spans="12:22" x14ac:dyDescent="0.2">
      <c r="L459" s="2"/>
      <c r="S459" s="1"/>
      <c r="T459" s="1"/>
      <c r="U459"/>
      <c r="V459"/>
    </row>
    <row r="460" spans="12:22" x14ac:dyDescent="0.2">
      <c r="L460" s="2"/>
      <c r="S460" s="1"/>
      <c r="T460" s="1"/>
      <c r="U460"/>
      <c r="V460"/>
    </row>
    <row r="461" spans="12:22" x14ac:dyDescent="0.2">
      <c r="L461" s="2"/>
      <c r="S461" s="1"/>
      <c r="T461" s="1"/>
      <c r="U461"/>
      <c r="V461"/>
    </row>
    <row r="462" spans="12:22" x14ac:dyDescent="0.2">
      <c r="L462" s="2"/>
      <c r="S462" s="1"/>
      <c r="T462" s="1"/>
      <c r="U462"/>
      <c r="V462"/>
    </row>
    <row r="463" spans="12:22" x14ac:dyDescent="0.2">
      <c r="L463" s="2"/>
      <c r="S463" s="1"/>
      <c r="T463" s="1"/>
      <c r="U463"/>
      <c r="V463"/>
    </row>
    <row r="464" spans="12:22" x14ac:dyDescent="0.2">
      <c r="L464" s="2"/>
      <c r="S464" s="1"/>
      <c r="T464" s="1"/>
      <c r="U464"/>
      <c r="V464"/>
    </row>
    <row r="465" spans="12:22" x14ac:dyDescent="0.2">
      <c r="L465" s="2"/>
      <c r="S465" s="1"/>
      <c r="T465" s="1"/>
      <c r="U465"/>
      <c r="V465"/>
    </row>
    <row r="466" spans="12:22" x14ac:dyDescent="0.2">
      <c r="L466" s="2"/>
      <c r="S466" s="1"/>
      <c r="T466" s="1"/>
      <c r="U466"/>
      <c r="V466"/>
    </row>
    <row r="467" spans="12:22" x14ac:dyDescent="0.2">
      <c r="L467" s="2"/>
      <c r="S467" s="1"/>
      <c r="T467" s="1"/>
      <c r="U467"/>
      <c r="V467"/>
    </row>
    <row r="468" spans="12:22" x14ac:dyDescent="0.2">
      <c r="L468" s="2"/>
      <c r="S468" s="1"/>
      <c r="T468" s="1"/>
      <c r="U468"/>
      <c r="V468"/>
    </row>
    <row r="469" spans="12:22" x14ac:dyDescent="0.2">
      <c r="L469" s="2"/>
      <c r="S469" s="1"/>
      <c r="T469" s="1"/>
      <c r="U469"/>
      <c r="V469"/>
    </row>
    <row r="470" spans="12:22" x14ac:dyDescent="0.2">
      <c r="L470" s="2"/>
      <c r="S470" s="1"/>
      <c r="T470" s="1"/>
      <c r="U470"/>
      <c r="V470"/>
    </row>
    <row r="471" spans="12:22" x14ac:dyDescent="0.2">
      <c r="L471" s="2"/>
      <c r="S471" s="1"/>
      <c r="T471" s="1"/>
      <c r="U471"/>
      <c r="V471"/>
    </row>
    <row r="472" spans="12:22" x14ac:dyDescent="0.2">
      <c r="L472" s="2"/>
      <c r="S472" s="1"/>
      <c r="T472" s="1"/>
      <c r="U472"/>
      <c r="V472"/>
    </row>
    <row r="473" spans="12:22" x14ac:dyDescent="0.2">
      <c r="L473" s="2"/>
      <c r="S473" s="1"/>
      <c r="T473" s="1"/>
      <c r="U473"/>
      <c r="V473"/>
    </row>
    <row r="474" spans="12:22" x14ac:dyDescent="0.2">
      <c r="L474" s="2"/>
      <c r="S474" s="1"/>
      <c r="T474" s="1"/>
      <c r="U474"/>
      <c r="V474"/>
    </row>
    <row r="475" spans="12:22" x14ac:dyDescent="0.2">
      <c r="L475" s="2"/>
      <c r="S475" s="1"/>
      <c r="T475" s="1"/>
      <c r="U475"/>
      <c r="V475"/>
    </row>
    <row r="476" spans="12:22" x14ac:dyDescent="0.2">
      <c r="L476" s="2"/>
      <c r="S476" s="1"/>
      <c r="T476" s="1"/>
      <c r="U476"/>
      <c r="V476"/>
    </row>
    <row r="477" spans="12:22" x14ac:dyDescent="0.2">
      <c r="L477" s="2"/>
      <c r="S477" s="1"/>
      <c r="T477" s="1"/>
      <c r="U477"/>
      <c r="V477"/>
    </row>
    <row r="478" spans="12:22" x14ac:dyDescent="0.2">
      <c r="L478" s="2"/>
      <c r="S478" s="1"/>
      <c r="T478" s="1"/>
      <c r="U478"/>
      <c r="V478"/>
    </row>
    <row r="479" spans="12:22" x14ac:dyDescent="0.2">
      <c r="L479" s="2"/>
      <c r="S479" s="1"/>
      <c r="T479" s="1"/>
      <c r="U479"/>
      <c r="V479"/>
    </row>
    <row r="480" spans="12:22" x14ac:dyDescent="0.2">
      <c r="L480" s="2"/>
      <c r="S480" s="1"/>
      <c r="T480" s="1"/>
      <c r="U480"/>
      <c r="V480"/>
    </row>
    <row r="481" spans="12:22" x14ac:dyDescent="0.2">
      <c r="L481" s="2"/>
      <c r="S481" s="1"/>
      <c r="T481" s="1"/>
      <c r="U481"/>
      <c r="V481"/>
    </row>
    <row r="482" spans="12:22" x14ac:dyDescent="0.2">
      <c r="L482" s="2"/>
      <c r="S482" s="1"/>
      <c r="T482" s="1"/>
      <c r="U482"/>
      <c r="V482"/>
    </row>
    <row r="483" spans="12:22" x14ac:dyDescent="0.2">
      <c r="L483" s="2"/>
      <c r="S483" s="1"/>
      <c r="T483" s="1"/>
      <c r="U483"/>
      <c r="V483"/>
    </row>
    <row r="484" spans="12:22" x14ac:dyDescent="0.2">
      <c r="L484" s="2"/>
      <c r="S484" s="1"/>
      <c r="T484" s="1"/>
      <c r="U484"/>
      <c r="V484"/>
    </row>
    <row r="485" spans="12:22" x14ac:dyDescent="0.2">
      <c r="L485" s="2"/>
      <c r="S485" s="1"/>
      <c r="T485" s="1"/>
      <c r="U485"/>
      <c r="V485"/>
    </row>
    <row r="486" spans="12:22" x14ac:dyDescent="0.2">
      <c r="L486" s="2"/>
      <c r="S486" s="1"/>
      <c r="T486" s="1"/>
      <c r="U486"/>
      <c r="V486"/>
    </row>
    <row r="487" spans="12:22" x14ac:dyDescent="0.2">
      <c r="L487" s="2"/>
      <c r="S487" s="1"/>
      <c r="T487" s="1"/>
      <c r="U487"/>
      <c r="V487"/>
    </row>
    <row r="488" spans="12:22" x14ac:dyDescent="0.2">
      <c r="L488" s="2"/>
      <c r="S488" s="1"/>
      <c r="T488" s="1"/>
      <c r="U488"/>
      <c r="V488"/>
    </row>
    <row r="489" spans="12:22" x14ac:dyDescent="0.2">
      <c r="L489" s="2"/>
      <c r="S489" s="1"/>
      <c r="T489" s="1"/>
      <c r="U489"/>
      <c r="V489"/>
    </row>
    <row r="490" spans="12:22" x14ac:dyDescent="0.2">
      <c r="L490" s="2"/>
      <c r="S490" s="1"/>
      <c r="T490" s="1"/>
      <c r="U490"/>
      <c r="V490"/>
    </row>
    <row r="491" spans="12:22" x14ac:dyDescent="0.2">
      <c r="L491" s="2"/>
      <c r="S491" s="1"/>
      <c r="T491" s="1"/>
      <c r="U491"/>
      <c r="V491"/>
    </row>
    <row r="492" spans="12:22" x14ac:dyDescent="0.2">
      <c r="L492" s="2"/>
      <c r="S492" s="1"/>
      <c r="T492" s="1"/>
      <c r="U492"/>
      <c r="V492"/>
    </row>
    <row r="493" spans="12:22" x14ac:dyDescent="0.2">
      <c r="L493" s="2"/>
      <c r="S493" s="1"/>
      <c r="T493" s="1"/>
      <c r="U493"/>
      <c r="V493"/>
    </row>
    <row r="494" spans="12:22" x14ac:dyDescent="0.2">
      <c r="L494" s="2"/>
      <c r="S494" s="1"/>
      <c r="T494" s="1"/>
      <c r="U494"/>
      <c r="V494"/>
    </row>
    <row r="495" spans="12:22" x14ac:dyDescent="0.2">
      <c r="L495" s="2"/>
      <c r="S495" s="1"/>
      <c r="T495" s="1"/>
      <c r="U495"/>
      <c r="V495"/>
    </row>
    <row r="496" spans="12:22" x14ac:dyDescent="0.2">
      <c r="L496" s="2"/>
      <c r="S496" s="1"/>
      <c r="T496" s="1"/>
      <c r="U496"/>
      <c r="V496"/>
    </row>
    <row r="497" spans="12:22" x14ac:dyDescent="0.2">
      <c r="L497" s="2"/>
      <c r="S497" s="1"/>
      <c r="T497" s="1"/>
      <c r="U497"/>
      <c r="V497"/>
    </row>
    <row r="498" spans="12:22" x14ac:dyDescent="0.2">
      <c r="L498" s="2"/>
      <c r="S498" s="1"/>
      <c r="T498" s="1"/>
      <c r="U498"/>
      <c r="V498"/>
    </row>
    <row r="499" spans="12:22" x14ac:dyDescent="0.2">
      <c r="L499" s="2"/>
      <c r="S499" s="1"/>
      <c r="T499" s="1"/>
      <c r="U499"/>
      <c r="V499"/>
    </row>
    <row r="500" spans="12:22" x14ac:dyDescent="0.2">
      <c r="L500" s="2"/>
      <c r="S500" s="1"/>
      <c r="T500" s="1"/>
      <c r="U500"/>
      <c r="V500"/>
    </row>
    <row r="501" spans="12:22" x14ac:dyDescent="0.2">
      <c r="L501" s="2"/>
      <c r="S501" s="1"/>
      <c r="T501" s="1"/>
      <c r="U501"/>
      <c r="V501"/>
    </row>
    <row r="502" spans="12:22" x14ac:dyDescent="0.2">
      <c r="L502" s="2"/>
      <c r="S502" s="1"/>
      <c r="T502" s="1"/>
      <c r="U502"/>
      <c r="V502"/>
    </row>
    <row r="503" spans="12:22" x14ac:dyDescent="0.2">
      <c r="L503" s="2"/>
      <c r="S503" s="1"/>
      <c r="T503" s="1"/>
      <c r="U503"/>
      <c r="V503"/>
    </row>
    <row r="504" spans="12:22" x14ac:dyDescent="0.2">
      <c r="L504" s="2"/>
      <c r="S504" s="1"/>
      <c r="T504" s="1"/>
      <c r="U504"/>
      <c r="V504"/>
    </row>
    <row r="505" spans="12:22" x14ac:dyDescent="0.2">
      <c r="L505" s="2"/>
      <c r="S505" s="1"/>
      <c r="T505" s="1"/>
      <c r="U505"/>
      <c r="V505"/>
    </row>
    <row r="506" spans="12:22" x14ac:dyDescent="0.2">
      <c r="L506" s="2"/>
      <c r="S506" s="1"/>
      <c r="T506" s="1"/>
      <c r="U506"/>
      <c r="V506"/>
    </row>
    <row r="507" spans="12:22" x14ac:dyDescent="0.2">
      <c r="L507" s="2"/>
      <c r="S507" s="1"/>
      <c r="T507" s="1"/>
      <c r="U507"/>
      <c r="V507"/>
    </row>
    <row r="508" spans="12:22" x14ac:dyDescent="0.2">
      <c r="L508" s="2"/>
      <c r="S508" s="1"/>
      <c r="T508" s="1"/>
      <c r="U508"/>
      <c r="V508"/>
    </row>
    <row r="509" spans="12:22" x14ac:dyDescent="0.2">
      <c r="L509" s="2"/>
      <c r="S509" s="1"/>
      <c r="T509" s="1"/>
      <c r="U509"/>
      <c r="V509"/>
    </row>
    <row r="510" spans="12:22" x14ac:dyDescent="0.2">
      <c r="L510" s="2"/>
      <c r="S510" s="1"/>
      <c r="T510" s="1"/>
      <c r="U510"/>
      <c r="V510"/>
    </row>
    <row r="511" spans="12:22" x14ac:dyDescent="0.2">
      <c r="L511" s="2"/>
      <c r="S511" s="1"/>
      <c r="T511" s="1"/>
      <c r="U511"/>
      <c r="V511"/>
    </row>
    <row r="512" spans="12:22" x14ac:dyDescent="0.2">
      <c r="L512" s="2"/>
      <c r="S512" s="1"/>
      <c r="T512" s="1"/>
      <c r="U512"/>
      <c r="V512"/>
    </row>
    <row r="513" spans="12:22" x14ac:dyDescent="0.2">
      <c r="L513" s="2"/>
      <c r="S513" s="1"/>
      <c r="T513" s="1"/>
      <c r="U513"/>
      <c r="V513"/>
    </row>
    <row r="514" spans="12:22" x14ac:dyDescent="0.2">
      <c r="L514" s="2"/>
      <c r="S514" s="1"/>
      <c r="T514" s="1"/>
      <c r="U514"/>
      <c r="V514"/>
    </row>
    <row r="515" spans="12:22" x14ac:dyDescent="0.2">
      <c r="L515" s="2"/>
      <c r="S515" s="1"/>
      <c r="T515" s="1"/>
      <c r="U515"/>
      <c r="V515"/>
    </row>
    <row r="516" spans="12:22" x14ac:dyDescent="0.2">
      <c r="L516" s="2"/>
      <c r="S516" s="1"/>
      <c r="T516" s="1"/>
      <c r="U516"/>
      <c r="V516"/>
    </row>
    <row r="517" spans="12:22" x14ac:dyDescent="0.2">
      <c r="L517" s="2"/>
      <c r="S517" s="1"/>
      <c r="T517" s="1"/>
      <c r="U517"/>
      <c r="V517"/>
    </row>
    <row r="518" spans="12:22" x14ac:dyDescent="0.2">
      <c r="L518" s="2"/>
      <c r="S518" s="1"/>
      <c r="T518" s="1"/>
      <c r="U518"/>
      <c r="V518"/>
    </row>
    <row r="519" spans="12:22" x14ac:dyDescent="0.2">
      <c r="L519" s="2"/>
      <c r="S519" s="1"/>
      <c r="T519" s="1"/>
      <c r="U519"/>
      <c r="V519"/>
    </row>
    <row r="520" spans="12:22" x14ac:dyDescent="0.2">
      <c r="L520" s="2"/>
      <c r="S520" s="1"/>
      <c r="T520" s="1"/>
      <c r="U520"/>
      <c r="V520"/>
    </row>
    <row r="521" spans="12:22" x14ac:dyDescent="0.2">
      <c r="L521" s="2"/>
      <c r="S521" s="1"/>
      <c r="T521" s="1"/>
      <c r="U521"/>
      <c r="V521"/>
    </row>
    <row r="522" spans="12:22" x14ac:dyDescent="0.2">
      <c r="L522" s="2"/>
      <c r="S522" s="1"/>
      <c r="T522" s="1"/>
      <c r="U522"/>
      <c r="V522"/>
    </row>
    <row r="523" spans="12:22" x14ac:dyDescent="0.2">
      <c r="L523" s="2"/>
      <c r="S523" s="1"/>
      <c r="T523" s="1"/>
      <c r="U523"/>
      <c r="V523"/>
    </row>
    <row r="524" spans="12:22" x14ac:dyDescent="0.2">
      <c r="L524" s="2"/>
      <c r="S524" s="1"/>
      <c r="T524" s="1"/>
      <c r="U524"/>
      <c r="V524"/>
    </row>
    <row r="525" spans="12:22" x14ac:dyDescent="0.2">
      <c r="L525" s="2"/>
      <c r="S525" s="1"/>
      <c r="T525" s="1"/>
      <c r="U525"/>
      <c r="V525"/>
    </row>
    <row r="526" spans="12:22" x14ac:dyDescent="0.2">
      <c r="L526" s="2"/>
      <c r="S526" s="1"/>
      <c r="T526" s="1"/>
      <c r="U526"/>
      <c r="V526"/>
    </row>
    <row r="527" spans="12:22" x14ac:dyDescent="0.2">
      <c r="L527" s="2"/>
      <c r="S527" s="1"/>
      <c r="T527" s="1"/>
      <c r="U527"/>
      <c r="V527"/>
    </row>
    <row r="528" spans="12:22" x14ac:dyDescent="0.2">
      <c r="L528" s="2"/>
      <c r="S528" s="1"/>
      <c r="T528" s="1"/>
      <c r="U528"/>
      <c r="V528"/>
    </row>
    <row r="529" spans="12:22" x14ac:dyDescent="0.2">
      <c r="L529" s="2"/>
      <c r="S529" s="1"/>
      <c r="T529" s="1"/>
      <c r="U529"/>
      <c r="V529"/>
    </row>
    <row r="530" spans="12:22" x14ac:dyDescent="0.2">
      <c r="L530" s="2"/>
      <c r="S530" s="1"/>
      <c r="T530" s="1"/>
      <c r="U530"/>
      <c r="V530"/>
    </row>
    <row r="531" spans="12:22" x14ac:dyDescent="0.2">
      <c r="L531" s="2"/>
      <c r="S531" s="1"/>
      <c r="T531" s="1"/>
      <c r="U531"/>
      <c r="V531"/>
    </row>
    <row r="532" spans="12:22" x14ac:dyDescent="0.2">
      <c r="L532" s="2"/>
      <c r="S532" s="1"/>
      <c r="T532" s="1"/>
      <c r="U532"/>
      <c r="V532"/>
    </row>
    <row r="533" spans="12:22" x14ac:dyDescent="0.2">
      <c r="L533" s="2"/>
      <c r="S533" s="1"/>
      <c r="T533" s="1"/>
      <c r="U533"/>
      <c r="V533"/>
    </row>
    <row r="534" spans="12:22" x14ac:dyDescent="0.2">
      <c r="L534" s="2"/>
      <c r="S534" s="1"/>
      <c r="T534" s="1"/>
      <c r="U534"/>
      <c r="V534"/>
    </row>
    <row r="535" spans="12:22" x14ac:dyDescent="0.2">
      <c r="L535" s="2"/>
      <c r="S535" s="1"/>
      <c r="T535" s="1"/>
      <c r="U535"/>
      <c r="V535"/>
    </row>
    <row r="536" spans="12:22" x14ac:dyDescent="0.2">
      <c r="L536" s="2"/>
      <c r="S536" s="1"/>
      <c r="T536" s="1"/>
      <c r="U536"/>
      <c r="V536"/>
    </row>
    <row r="537" spans="12:22" x14ac:dyDescent="0.2">
      <c r="L537" s="2"/>
      <c r="S537" s="1"/>
      <c r="T537" s="1"/>
      <c r="U537"/>
      <c r="V537"/>
    </row>
    <row r="538" spans="12:22" x14ac:dyDescent="0.2">
      <c r="L538" s="2"/>
      <c r="S538" s="1"/>
      <c r="T538" s="1"/>
      <c r="U538"/>
      <c r="V538"/>
    </row>
    <row r="539" spans="12:22" x14ac:dyDescent="0.2">
      <c r="L539" s="2"/>
      <c r="S539" s="1"/>
      <c r="T539" s="1"/>
      <c r="U539"/>
      <c r="V539"/>
    </row>
    <row r="540" spans="12:22" x14ac:dyDescent="0.2">
      <c r="L540" s="2"/>
      <c r="S540" s="1"/>
      <c r="T540" s="1"/>
      <c r="U540"/>
      <c r="V540"/>
    </row>
    <row r="541" spans="12:22" x14ac:dyDescent="0.2">
      <c r="L541" s="2"/>
      <c r="S541" s="1"/>
      <c r="T541" s="1"/>
      <c r="U541"/>
      <c r="V541"/>
    </row>
    <row r="542" spans="12:22" x14ac:dyDescent="0.2">
      <c r="L542" s="2"/>
      <c r="S542" s="1"/>
      <c r="T542" s="1"/>
      <c r="U542"/>
      <c r="V542"/>
    </row>
    <row r="543" spans="12:22" x14ac:dyDescent="0.2">
      <c r="L543" s="2"/>
      <c r="S543" s="1"/>
      <c r="T543" s="1"/>
      <c r="U543"/>
      <c r="V543"/>
    </row>
    <row r="544" spans="12:22" x14ac:dyDescent="0.2">
      <c r="L544" s="2"/>
      <c r="S544" s="1"/>
      <c r="T544" s="1"/>
      <c r="U544"/>
      <c r="V544"/>
    </row>
    <row r="545" spans="12:22" x14ac:dyDescent="0.2">
      <c r="L545" s="2"/>
      <c r="S545" s="1"/>
      <c r="T545" s="1"/>
      <c r="U545"/>
      <c r="V545"/>
    </row>
    <row r="546" spans="12:22" x14ac:dyDescent="0.2">
      <c r="L546" s="2"/>
      <c r="S546" s="1"/>
      <c r="T546" s="1"/>
      <c r="U546"/>
      <c r="V546"/>
    </row>
    <row r="547" spans="12:22" x14ac:dyDescent="0.2">
      <c r="L547" s="2"/>
      <c r="S547" s="1"/>
      <c r="T547" s="1"/>
      <c r="U547"/>
      <c r="V547"/>
    </row>
    <row r="548" spans="12:22" x14ac:dyDescent="0.2">
      <c r="L548" s="2"/>
      <c r="S548" s="1"/>
      <c r="T548" s="1"/>
      <c r="U548"/>
      <c r="V548"/>
    </row>
    <row r="549" spans="12:22" x14ac:dyDescent="0.2">
      <c r="L549" s="2"/>
      <c r="S549" s="1"/>
      <c r="T549" s="1"/>
      <c r="U549"/>
      <c r="V549"/>
    </row>
    <row r="550" spans="12:22" x14ac:dyDescent="0.2">
      <c r="L550" s="2"/>
      <c r="S550" s="1"/>
      <c r="T550" s="1"/>
      <c r="U550"/>
      <c r="V550"/>
    </row>
    <row r="551" spans="12:22" x14ac:dyDescent="0.2">
      <c r="L551" s="2"/>
      <c r="S551" s="1"/>
      <c r="T551" s="1"/>
      <c r="U551"/>
      <c r="V551"/>
    </row>
    <row r="552" spans="12:22" x14ac:dyDescent="0.2">
      <c r="L552" s="2"/>
      <c r="S552" s="1"/>
      <c r="T552" s="1"/>
      <c r="U552"/>
      <c r="V552"/>
    </row>
    <row r="553" spans="12:22" x14ac:dyDescent="0.2">
      <c r="L553" s="2"/>
      <c r="S553" s="1"/>
      <c r="T553" s="1"/>
      <c r="U553"/>
      <c r="V553"/>
    </row>
    <row r="554" spans="12:22" x14ac:dyDescent="0.2">
      <c r="L554" s="2"/>
      <c r="S554" s="1"/>
      <c r="T554" s="1"/>
      <c r="U554"/>
      <c r="V554"/>
    </row>
    <row r="555" spans="12:22" x14ac:dyDescent="0.2">
      <c r="L555" s="2"/>
      <c r="S555" s="1"/>
      <c r="T555" s="1"/>
      <c r="U555"/>
      <c r="V555"/>
    </row>
    <row r="556" spans="12:22" x14ac:dyDescent="0.2">
      <c r="L556" s="2"/>
      <c r="S556" s="1"/>
      <c r="T556" s="1"/>
      <c r="U556"/>
      <c r="V556"/>
    </row>
    <row r="557" spans="12:22" x14ac:dyDescent="0.2">
      <c r="L557" s="2"/>
      <c r="S557" s="1"/>
      <c r="T557" s="1"/>
      <c r="U557"/>
      <c r="V557"/>
    </row>
    <row r="558" spans="12:22" x14ac:dyDescent="0.2">
      <c r="L558" s="2"/>
      <c r="S558" s="1"/>
      <c r="T558" s="1"/>
      <c r="U558"/>
      <c r="V558"/>
    </row>
    <row r="559" spans="12:22" x14ac:dyDescent="0.2">
      <c r="L559" s="2"/>
      <c r="S559" s="1"/>
      <c r="T559" s="1"/>
      <c r="U559"/>
      <c r="V559"/>
    </row>
    <row r="560" spans="12:22" x14ac:dyDescent="0.2">
      <c r="L560" s="2"/>
      <c r="S560" s="1"/>
      <c r="T560" s="1"/>
      <c r="U560"/>
      <c r="V560"/>
    </row>
    <row r="561" spans="12:22" x14ac:dyDescent="0.2">
      <c r="L561" s="2"/>
      <c r="S561" s="1"/>
      <c r="T561" s="1"/>
      <c r="U561"/>
      <c r="V561"/>
    </row>
    <row r="562" spans="12:22" x14ac:dyDescent="0.2">
      <c r="L562" s="2"/>
      <c r="S562" s="1"/>
      <c r="T562" s="1"/>
      <c r="U562"/>
      <c r="V562"/>
    </row>
    <row r="563" spans="12:22" x14ac:dyDescent="0.2">
      <c r="L563" s="2"/>
      <c r="S563" s="1"/>
      <c r="T563" s="1"/>
      <c r="U563"/>
      <c r="V563"/>
    </row>
    <row r="564" spans="12:22" x14ac:dyDescent="0.2">
      <c r="L564" s="2"/>
      <c r="S564" s="1"/>
      <c r="T564" s="1"/>
      <c r="U564"/>
      <c r="V564"/>
    </row>
    <row r="565" spans="12:22" x14ac:dyDescent="0.2">
      <c r="L565" s="2"/>
      <c r="S565" s="1"/>
      <c r="T565" s="1"/>
      <c r="U565"/>
      <c r="V565"/>
    </row>
    <row r="566" spans="12:22" x14ac:dyDescent="0.2">
      <c r="L566" s="2"/>
      <c r="S566" s="1"/>
      <c r="T566" s="1"/>
      <c r="U566"/>
      <c r="V566"/>
    </row>
    <row r="567" spans="12:22" x14ac:dyDescent="0.2">
      <c r="L567" s="2"/>
      <c r="S567" s="1"/>
      <c r="T567" s="1"/>
      <c r="U567"/>
      <c r="V567"/>
    </row>
    <row r="568" spans="12:22" x14ac:dyDescent="0.2">
      <c r="L568" s="2"/>
      <c r="S568" s="1"/>
      <c r="T568" s="1"/>
      <c r="U568"/>
      <c r="V568"/>
    </row>
    <row r="569" spans="12:22" x14ac:dyDescent="0.2">
      <c r="L569" s="2"/>
      <c r="S569" s="1"/>
      <c r="T569" s="1"/>
      <c r="U569"/>
      <c r="V569"/>
    </row>
    <row r="570" spans="12:22" x14ac:dyDescent="0.2">
      <c r="L570" s="2"/>
      <c r="S570" s="1"/>
      <c r="T570" s="1"/>
      <c r="U570"/>
      <c r="V570"/>
    </row>
    <row r="571" spans="12:22" x14ac:dyDescent="0.2">
      <c r="L571" s="2"/>
      <c r="S571" s="1"/>
      <c r="T571" s="1"/>
      <c r="U571"/>
      <c r="V571"/>
    </row>
    <row r="572" spans="12:22" x14ac:dyDescent="0.2">
      <c r="L572" s="2"/>
      <c r="S572" s="1"/>
      <c r="T572" s="1"/>
      <c r="U572"/>
      <c r="V572"/>
    </row>
    <row r="573" spans="12:22" x14ac:dyDescent="0.2">
      <c r="L573" s="2"/>
      <c r="S573" s="1"/>
      <c r="T573" s="1"/>
      <c r="U573"/>
      <c r="V573"/>
    </row>
    <row r="574" spans="12:22" x14ac:dyDescent="0.2">
      <c r="L574" s="2"/>
      <c r="S574" s="1"/>
      <c r="T574" s="1"/>
      <c r="U574"/>
      <c r="V574"/>
    </row>
    <row r="575" spans="12:22" x14ac:dyDescent="0.2">
      <c r="L575" s="2"/>
      <c r="S575" s="1"/>
      <c r="T575" s="1"/>
      <c r="U575"/>
      <c r="V575"/>
    </row>
    <row r="576" spans="12:22" x14ac:dyDescent="0.2">
      <c r="L576" s="2"/>
      <c r="S576" s="1"/>
      <c r="T576" s="1"/>
      <c r="U576"/>
      <c r="V576"/>
    </row>
    <row r="577" spans="12:22" x14ac:dyDescent="0.2">
      <c r="L577" s="2"/>
      <c r="S577" s="1"/>
      <c r="T577" s="1"/>
      <c r="U577"/>
      <c r="V577"/>
    </row>
    <row r="578" spans="12:22" x14ac:dyDescent="0.2">
      <c r="L578" s="2"/>
      <c r="S578" s="1"/>
      <c r="T578" s="1"/>
      <c r="U578"/>
      <c r="V578"/>
    </row>
    <row r="579" spans="12:22" x14ac:dyDescent="0.2">
      <c r="L579" s="2"/>
      <c r="S579" s="1"/>
      <c r="T579" s="1"/>
      <c r="U579"/>
      <c r="V579"/>
    </row>
    <row r="580" spans="12:22" x14ac:dyDescent="0.2">
      <c r="L580" s="2"/>
      <c r="S580" s="1"/>
      <c r="T580" s="1"/>
      <c r="U580"/>
      <c r="V580"/>
    </row>
    <row r="581" spans="12:22" x14ac:dyDescent="0.2">
      <c r="L581" s="2"/>
      <c r="S581" s="1"/>
      <c r="T581" s="1"/>
      <c r="U581"/>
      <c r="V581"/>
    </row>
    <row r="582" spans="12:22" x14ac:dyDescent="0.2">
      <c r="L582" s="2"/>
      <c r="S582" s="1"/>
      <c r="T582" s="1"/>
      <c r="U582"/>
      <c r="V582"/>
    </row>
    <row r="583" spans="12:22" x14ac:dyDescent="0.2">
      <c r="L583" s="2"/>
      <c r="S583" s="1"/>
      <c r="T583" s="1"/>
      <c r="U583"/>
      <c r="V583"/>
    </row>
    <row r="584" spans="12:22" x14ac:dyDescent="0.2">
      <c r="L584" s="2"/>
      <c r="S584" s="1"/>
      <c r="T584" s="1"/>
      <c r="U584"/>
      <c r="V584"/>
    </row>
    <row r="585" spans="12:22" x14ac:dyDescent="0.2">
      <c r="L585" s="2"/>
      <c r="S585" s="1"/>
      <c r="T585" s="1"/>
      <c r="U585"/>
      <c r="V585"/>
    </row>
    <row r="586" spans="12:22" x14ac:dyDescent="0.2">
      <c r="L586" s="2"/>
      <c r="S586" s="1"/>
      <c r="T586" s="1"/>
      <c r="U586"/>
      <c r="V586"/>
    </row>
    <row r="587" spans="12:22" x14ac:dyDescent="0.2">
      <c r="L587" s="2"/>
      <c r="S587" s="1"/>
      <c r="T587" s="1"/>
      <c r="U587"/>
      <c r="V587"/>
    </row>
    <row r="588" spans="12:22" x14ac:dyDescent="0.2">
      <c r="L588" s="2"/>
      <c r="S588" s="1"/>
      <c r="T588" s="1"/>
      <c r="U588"/>
      <c r="V588"/>
    </row>
    <row r="589" spans="12:22" x14ac:dyDescent="0.2">
      <c r="L589" s="2"/>
      <c r="S589" s="1"/>
      <c r="T589" s="1"/>
      <c r="U589"/>
      <c r="V589"/>
    </row>
    <row r="590" spans="12:22" x14ac:dyDescent="0.2">
      <c r="L590" s="2"/>
      <c r="S590" s="1"/>
      <c r="T590" s="1"/>
      <c r="U590"/>
      <c r="V590"/>
    </row>
    <row r="591" spans="12:22" x14ac:dyDescent="0.2">
      <c r="L591" s="2"/>
      <c r="S591" s="1"/>
      <c r="T591" s="1"/>
      <c r="U591"/>
      <c r="V591"/>
    </row>
    <row r="592" spans="12:22" x14ac:dyDescent="0.2">
      <c r="L592" s="2"/>
      <c r="S592" s="1"/>
      <c r="T592" s="1"/>
      <c r="U592"/>
      <c r="V592"/>
    </row>
    <row r="593" spans="12:22" x14ac:dyDescent="0.2">
      <c r="L593" s="2"/>
      <c r="S593" s="1"/>
      <c r="T593" s="1"/>
      <c r="U593"/>
      <c r="V593"/>
    </row>
    <row r="594" spans="12:22" x14ac:dyDescent="0.2">
      <c r="L594" s="2"/>
      <c r="S594" s="1"/>
      <c r="T594" s="1"/>
      <c r="U594"/>
      <c r="V594"/>
    </row>
    <row r="595" spans="12:22" x14ac:dyDescent="0.2">
      <c r="L595" s="2"/>
      <c r="S595" s="1"/>
      <c r="T595" s="1"/>
      <c r="U595"/>
      <c r="V595"/>
    </row>
    <row r="596" spans="12:22" x14ac:dyDescent="0.2">
      <c r="L596" s="2"/>
      <c r="S596" s="1"/>
      <c r="T596" s="1"/>
      <c r="U596"/>
      <c r="V596"/>
    </row>
    <row r="597" spans="12:22" x14ac:dyDescent="0.2">
      <c r="L597" s="2"/>
      <c r="S597" s="1"/>
      <c r="T597" s="1"/>
      <c r="U597"/>
      <c r="V597"/>
    </row>
    <row r="598" spans="12:22" x14ac:dyDescent="0.2">
      <c r="L598" s="2"/>
      <c r="S598" s="1"/>
      <c r="T598" s="1"/>
      <c r="U598"/>
      <c r="V598"/>
    </row>
    <row r="599" spans="12:22" x14ac:dyDescent="0.2">
      <c r="L599" s="2"/>
      <c r="S599" s="1"/>
      <c r="T599" s="1"/>
      <c r="U599"/>
      <c r="V599"/>
    </row>
    <row r="600" spans="12:22" x14ac:dyDescent="0.2">
      <c r="L600" s="2"/>
      <c r="S600" s="1"/>
      <c r="T600" s="1"/>
      <c r="U600"/>
      <c r="V600"/>
    </row>
    <row r="601" spans="12:22" x14ac:dyDescent="0.2">
      <c r="L601" s="2"/>
      <c r="S601" s="1"/>
      <c r="T601" s="1"/>
      <c r="U601"/>
      <c r="V601"/>
    </row>
    <row r="602" spans="12:22" x14ac:dyDescent="0.2">
      <c r="L602" s="2"/>
      <c r="S602" s="1"/>
      <c r="T602" s="1"/>
      <c r="U602"/>
      <c r="V602"/>
    </row>
    <row r="603" spans="12:22" x14ac:dyDescent="0.2">
      <c r="L603" s="2"/>
      <c r="S603" s="1"/>
      <c r="T603" s="1"/>
      <c r="U603"/>
      <c r="V603"/>
    </row>
    <row r="604" spans="12:22" x14ac:dyDescent="0.2">
      <c r="L604" s="2"/>
      <c r="S604" s="1"/>
      <c r="T604" s="1"/>
      <c r="U604"/>
      <c r="V604"/>
    </row>
    <row r="605" spans="12:22" x14ac:dyDescent="0.2">
      <c r="L605" s="2"/>
      <c r="S605" s="1"/>
      <c r="T605" s="1"/>
      <c r="U605"/>
      <c r="V605"/>
    </row>
    <row r="606" spans="12:22" x14ac:dyDescent="0.2">
      <c r="L606" s="2"/>
      <c r="S606" s="1"/>
      <c r="T606" s="1"/>
      <c r="U606"/>
      <c r="V606"/>
    </row>
    <row r="607" spans="12:22" x14ac:dyDescent="0.2">
      <c r="L607" s="2"/>
      <c r="S607" s="1"/>
      <c r="T607" s="1"/>
      <c r="U607"/>
      <c r="V607"/>
    </row>
    <row r="608" spans="12:22" x14ac:dyDescent="0.2">
      <c r="L608" s="2"/>
      <c r="S608" s="1"/>
      <c r="T608" s="1"/>
      <c r="U608"/>
      <c r="V608"/>
    </row>
    <row r="609" spans="12:22" x14ac:dyDescent="0.2">
      <c r="L609" s="2"/>
      <c r="S609" s="1"/>
      <c r="T609" s="1"/>
      <c r="U609"/>
      <c r="V609"/>
    </row>
    <row r="610" spans="12:22" x14ac:dyDescent="0.2">
      <c r="L610" s="2"/>
      <c r="S610" s="1"/>
      <c r="T610" s="1"/>
      <c r="U610"/>
      <c r="V610"/>
    </row>
    <row r="611" spans="12:22" x14ac:dyDescent="0.2">
      <c r="L611" s="2"/>
      <c r="S611" s="1"/>
      <c r="T611" s="1"/>
      <c r="U611"/>
      <c r="V611"/>
    </row>
    <row r="612" spans="12:22" x14ac:dyDescent="0.2">
      <c r="L612" s="2"/>
      <c r="S612" s="1"/>
      <c r="T612" s="1"/>
      <c r="U612"/>
      <c r="V612"/>
    </row>
    <row r="613" spans="12:22" x14ac:dyDescent="0.2">
      <c r="L613" s="2"/>
      <c r="S613" s="1"/>
      <c r="T613" s="1"/>
      <c r="U613"/>
      <c r="V613"/>
    </row>
    <row r="614" spans="12:22" x14ac:dyDescent="0.2">
      <c r="L614" s="2"/>
      <c r="S614" s="1"/>
      <c r="T614" s="1"/>
      <c r="U614"/>
      <c r="V614"/>
    </row>
    <row r="615" spans="12:22" x14ac:dyDescent="0.2">
      <c r="L615" s="2"/>
      <c r="S615" s="1"/>
      <c r="T615" s="1"/>
      <c r="U615"/>
      <c r="V615"/>
    </row>
    <row r="616" spans="12:22" x14ac:dyDescent="0.2">
      <c r="L616" s="2"/>
      <c r="S616" s="1"/>
      <c r="T616" s="1"/>
      <c r="U616"/>
      <c r="V616"/>
    </row>
    <row r="617" spans="12:22" x14ac:dyDescent="0.2">
      <c r="L617" s="2"/>
      <c r="S617" s="1"/>
      <c r="T617" s="1"/>
      <c r="U617"/>
      <c r="V617"/>
    </row>
    <row r="618" spans="12:22" x14ac:dyDescent="0.2">
      <c r="L618" s="2"/>
      <c r="S618" s="1"/>
      <c r="T618" s="1"/>
      <c r="U618"/>
      <c r="V618"/>
    </row>
    <row r="619" spans="12:22" x14ac:dyDescent="0.2">
      <c r="L619" s="2"/>
      <c r="S619" s="1"/>
      <c r="T619" s="1"/>
      <c r="U619"/>
      <c r="V619"/>
    </row>
    <row r="620" spans="12:22" x14ac:dyDescent="0.2">
      <c r="L620" s="2"/>
      <c r="S620" s="1"/>
      <c r="T620" s="1"/>
      <c r="U620"/>
      <c r="V620"/>
    </row>
    <row r="621" spans="12:22" x14ac:dyDescent="0.2">
      <c r="L621" s="2"/>
      <c r="S621" s="1"/>
      <c r="T621" s="1"/>
      <c r="U621"/>
      <c r="V621"/>
    </row>
    <row r="622" spans="12:22" x14ac:dyDescent="0.2">
      <c r="L622" s="2"/>
      <c r="S622" s="1"/>
      <c r="T622" s="1"/>
      <c r="U622"/>
      <c r="V622"/>
    </row>
    <row r="623" spans="12:22" x14ac:dyDescent="0.2">
      <c r="L623" s="2"/>
      <c r="S623" s="1"/>
      <c r="T623" s="1"/>
      <c r="U623"/>
      <c r="V623"/>
    </row>
    <row r="624" spans="12:22" x14ac:dyDescent="0.2">
      <c r="L624" s="2"/>
      <c r="S624" s="1"/>
      <c r="T624" s="1"/>
      <c r="U624"/>
      <c r="V624"/>
    </row>
    <row r="625" spans="12:22" x14ac:dyDescent="0.2">
      <c r="L625" s="2"/>
      <c r="S625" s="1"/>
      <c r="T625" s="1"/>
      <c r="U625"/>
      <c r="V625"/>
    </row>
    <row r="626" spans="12:22" x14ac:dyDescent="0.2">
      <c r="L626" s="2"/>
      <c r="S626" s="1"/>
      <c r="T626" s="1"/>
      <c r="U626"/>
      <c r="V626"/>
    </row>
    <row r="627" spans="12:22" x14ac:dyDescent="0.2">
      <c r="L627" s="2"/>
      <c r="S627" s="1"/>
      <c r="T627" s="1"/>
      <c r="U627"/>
      <c r="V627"/>
    </row>
    <row r="628" spans="12:22" x14ac:dyDescent="0.2">
      <c r="L628" s="2"/>
      <c r="S628" s="1"/>
      <c r="T628" s="1"/>
      <c r="U628"/>
      <c r="V628"/>
    </row>
    <row r="629" spans="12:22" x14ac:dyDescent="0.2">
      <c r="L629" s="2"/>
      <c r="S629" s="1"/>
      <c r="T629" s="1"/>
      <c r="U629"/>
      <c r="V629"/>
    </row>
    <row r="630" spans="12:22" x14ac:dyDescent="0.2">
      <c r="L630" s="2"/>
      <c r="S630" s="1"/>
      <c r="T630" s="1"/>
      <c r="U630"/>
      <c r="V630"/>
    </row>
    <row r="631" spans="12:22" x14ac:dyDescent="0.2">
      <c r="L631" s="2"/>
      <c r="S631" s="1"/>
      <c r="T631" s="1"/>
      <c r="U631"/>
      <c r="V631"/>
    </row>
    <row r="632" spans="12:22" x14ac:dyDescent="0.2">
      <c r="L632" s="2"/>
      <c r="S632" s="1"/>
      <c r="T632" s="1"/>
      <c r="U632"/>
      <c r="V632"/>
    </row>
    <row r="633" spans="12:22" x14ac:dyDescent="0.2">
      <c r="L633" s="2"/>
      <c r="S633" s="1"/>
      <c r="T633" s="1"/>
      <c r="U633"/>
      <c r="V633"/>
    </row>
    <row r="634" spans="12:22" x14ac:dyDescent="0.2">
      <c r="L634" s="2"/>
      <c r="S634" s="1"/>
      <c r="T634" s="1"/>
      <c r="U634"/>
      <c r="V634"/>
    </row>
    <row r="635" spans="12:22" x14ac:dyDescent="0.2">
      <c r="L635" s="2"/>
      <c r="S635" s="1"/>
      <c r="T635" s="1"/>
      <c r="U635"/>
      <c r="V635"/>
    </row>
    <row r="636" spans="12:22" x14ac:dyDescent="0.2">
      <c r="L636" s="2"/>
      <c r="S636" s="1"/>
      <c r="T636" s="1"/>
      <c r="U636"/>
      <c r="V636"/>
    </row>
    <row r="637" spans="12:22" x14ac:dyDescent="0.2">
      <c r="L637" s="2"/>
      <c r="S637" s="1"/>
      <c r="T637" s="1"/>
      <c r="U637"/>
      <c r="V637"/>
    </row>
    <row r="638" spans="12:22" x14ac:dyDescent="0.2">
      <c r="L638" s="2"/>
      <c r="S638" s="1"/>
      <c r="T638" s="1"/>
      <c r="U638"/>
      <c r="V638"/>
    </row>
    <row r="639" spans="12:22" x14ac:dyDescent="0.2">
      <c r="L639" s="2"/>
      <c r="S639" s="1"/>
      <c r="T639" s="1"/>
      <c r="U639"/>
      <c r="V639"/>
    </row>
    <row r="640" spans="12:22" x14ac:dyDescent="0.2">
      <c r="L640" s="2"/>
      <c r="S640" s="1"/>
      <c r="T640" s="1"/>
      <c r="U640"/>
      <c r="V640"/>
    </row>
    <row r="641" spans="12:22" x14ac:dyDescent="0.2">
      <c r="L641" s="2"/>
      <c r="S641" s="1"/>
      <c r="T641" s="1"/>
      <c r="U641"/>
      <c r="V641"/>
    </row>
    <row r="642" spans="12:22" x14ac:dyDescent="0.2">
      <c r="L642" s="2"/>
      <c r="S642" s="1"/>
      <c r="T642" s="1"/>
      <c r="U642"/>
      <c r="V642"/>
    </row>
    <row r="643" spans="12:22" x14ac:dyDescent="0.2">
      <c r="L643" s="2"/>
      <c r="S643" s="1"/>
      <c r="T643" s="1"/>
      <c r="U643"/>
      <c r="V643"/>
    </row>
    <row r="644" spans="12:22" x14ac:dyDescent="0.2">
      <c r="L644" s="2"/>
      <c r="S644" s="1"/>
      <c r="T644" s="1"/>
      <c r="U644"/>
      <c r="V644"/>
    </row>
    <row r="645" spans="12:22" x14ac:dyDescent="0.2">
      <c r="L645" s="2"/>
      <c r="S645" s="1"/>
      <c r="T645" s="1"/>
      <c r="U645"/>
      <c r="V645"/>
    </row>
    <row r="646" spans="12:22" x14ac:dyDescent="0.2">
      <c r="L646" s="2"/>
      <c r="S646" s="1"/>
      <c r="T646" s="1"/>
      <c r="U646"/>
      <c r="V646"/>
    </row>
    <row r="647" spans="12:22" x14ac:dyDescent="0.2">
      <c r="L647" s="2"/>
      <c r="S647" s="1"/>
      <c r="T647" s="1"/>
      <c r="U647"/>
      <c r="V647"/>
    </row>
    <row r="648" spans="12:22" x14ac:dyDescent="0.2">
      <c r="L648" s="2"/>
      <c r="S648" s="1"/>
      <c r="T648" s="1"/>
      <c r="U648"/>
      <c r="V648"/>
    </row>
    <row r="649" spans="12:22" x14ac:dyDescent="0.2">
      <c r="L649" s="2"/>
      <c r="S649" s="1"/>
      <c r="T649" s="1"/>
      <c r="U649"/>
      <c r="V649"/>
    </row>
    <row r="650" spans="12:22" x14ac:dyDescent="0.2">
      <c r="L650" s="2"/>
      <c r="S650" s="1"/>
      <c r="T650" s="1"/>
      <c r="U650"/>
      <c r="V650"/>
    </row>
    <row r="651" spans="12:22" x14ac:dyDescent="0.2">
      <c r="L651" s="2"/>
      <c r="S651" s="1"/>
      <c r="T651" s="1"/>
      <c r="U651"/>
      <c r="V651"/>
    </row>
    <row r="652" spans="12:22" x14ac:dyDescent="0.2">
      <c r="L652" s="2"/>
      <c r="S652" s="1"/>
      <c r="T652" s="1"/>
      <c r="U652"/>
      <c r="V652"/>
    </row>
    <row r="653" spans="12:22" x14ac:dyDescent="0.2">
      <c r="L653" s="2"/>
      <c r="S653" s="1"/>
      <c r="T653" s="1"/>
      <c r="U653"/>
      <c r="V653"/>
    </row>
    <row r="654" spans="12:22" x14ac:dyDescent="0.2">
      <c r="L654" s="2"/>
      <c r="S654" s="1"/>
      <c r="T654" s="1"/>
      <c r="U654"/>
      <c r="V654"/>
    </row>
    <row r="655" spans="12:22" x14ac:dyDescent="0.2">
      <c r="L655" s="2"/>
      <c r="S655" s="1"/>
      <c r="T655" s="1"/>
      <c r="U655"/>
      <c r="V655"/>
    </row>
    <row r="656" spans="12:22" x14ac:dyDescent="0.2">
      <c r="L656" s="2"/>
      <c r="S656" s="1"/>
      <c r="T656" s="1"/>
      <c r="U656"/>
      <c r="V656"/>
    </row>
    <row r="657" spans="12:22" x14ac:dyDescent="0.2">
      <c r="L657" s="2"/>
      <c r="S657" s="1"/>
      <c r="T657" s="1"/>
      <c r="U657"/>
      <c r="V657"/>
    </row>
    <row r="658" spans="12:22" x14ac:dyDescent="0.2">
      <c r="L658" s="2"/>
      <c r="S658" s="1"/>
      <c r="T658" s="1"/>
      <c r="U658"/>
      <c r="V658"/>
    </row>
    <row r="659" spans="12:22" x14ac:dyDescent="0.2">
      <c r="L659" s="2"/>
      <c r="S659" s="1"/>
      <c r="T659" s="1"/>
      <c r="U659"/>
      <c r="V659"/>
    </row>
    <row r="660" spans="12:22" x14ac:dyDescent="0.2">
      <c r="L660" s="2"/>
      <c r="S660" s="1"/>
      <c r="T660" s="1"/>
      <c r="U660"/>
      <c r="V660"/>
    </row>
    <row r="661" spans="12:22" x14ac:dyDescent="0.2">
      <c r="L661" s="2"/>
      <c r="S661" s="1"/>
      <c r="T661" s="1"/>
      <c r="U661"/>
      <c r="V661"/>
    </row>
    <row r="662" spans="12:22" x14ac:dyDescent="0.2">
      <c r="L662" s="2"/>
      <c r="S662" s="1"/>
      <c r="T662" s="1"/>
      <c r="U662"/>
      <c r="V662"/>
    </row>
    <row r="663" spans="12:22" x14ac:dyDescent="0.2">
      <c r="L663" s="2"/>
      <c r="S663" s="1"/>
      <c r="T663" s="1"/>
      <c r="U663"/>
      <c r="V663"/>
    </row>
    <row r="664" spans="12:22" x14ac:dyDescent="0.2">
      <c r="L664" s="2"/>
      <c r="S664" s="1"/>
      <c r="T664" s="1"/>
      <c r="U664"/>
      <c r="V664"/>
    </row>
    <row r="665" spans="12:22" x14ac:dyDescent="0.2">
      <c r="L665" s="2"/>
      <c r="S665" s="1"/>
      <c r="T665" s="1"/>
      <c r="U665"/>
      <c r="V665"/>
    </row>
    <row r="666" spans="12:22" x14ac:dyDescent="0.2">
      <c r="L666" s="2"/>
      <c r="S666" s="1"/>
      <c r="T666" s="1"/>
      <c r="U666"/>
      <c r="V666"/>
    </row>
    <row r="667" spans="12:22" x14ac:dyDescent="0.2">
      <c r="L667" s="2"/>
      <c r="S667" s="1"/>
      <c r="T667" s="1"/>
      <c r="U667"/>
      <c r="V667"/>
    </row>
    <row r="668" spans="12:22" x14ac:dyDescent="0.2">
      <c r="L668" s="2"/>
      <c r="S668" s="1"/>
      <c r="T668" s="1"/>
      <c r="U668"/>
      <c r="V668"/>
    </row>
    <row r="669" spans="12:22" x14ac:dyDescent="0.2">
      <c r="L669" s="2"/>
      <c r="S669" s="1"/>
      <c r="T669" s="1"/>
      <c r="U669"/>
      <c r="V669"/>
    </row>
    <row r="670" spans="12:22" x14ac:dyDescent="0.2">
      <c r="L670" s="2"/>
      <c r="S670" s="1"/>
      <c r="T670" s="1"/>
      <c r="U670"/>
      <c r="V670"/>
    </row>
    <row r="671" spans="12:22" x14ac:dyDescent="0.2">
      <c r="L671" s="2"/>
      <c r="S671" s="1"/>
      <c r="T671" s="1"/>
      <c r="U671"/>
      <c r="V671"/>
    </row>
    <row r="672" spans="12:22" x14ac:dyDescent="0.2">
      <c r="L672" s="2"/>
      <c r="S672" s="1"/>
      <c r="T672" s="1"/>
      <c r="U672"/>
      <c r="V672"/>
    </row>
    <row r="673" spans="12:22" x14ac:dyDescent="0.2">
      <c r="L673" s="2"/>
      <c r="S673" s="1"/>
      <c r="T673" s="1"/>
      <c r="U673"/>
      <c r="V673"/>
    </row>
    <row r="674" spans="12:22" x14ac:dyDescent="0.2">
      <c r="L674" s="2"/>
      <c r="S674" s="1"/>
      <c r="T674" s="1"/>
      <c r="U674"/>
      <c r="V674"/>
    </row>
    <row r="675" spans="12:22" x14ac:dyDescent="0.2">
      <c r="L675" s="2"/>
      <c r="S675" s="1"/>
      <c r="T675" s="1"/>
      <c r="U675"/>
      <c r="V675"/>
    </row>
    <row r="676" spans="12:22" x14ac:dyDescent="0.2">
      <c r="L676" s="2"/>
      <c r="S676" s="1"/>
      <c r="T676" s="1"/>
      <c r="U676"/>
      <c r="V676"/>
    </row>
    <row r="677" spans="12:22" x14ac:dyDescent="0.2">
      <c r="L677" s="2"/>
      <c r="S677" s="1"/>
      <c r="T677" s="1"/>
      <c r="U677"/>
      <c r="V677"/>
    </row>
    <row r="678" spans="12:22" x14ac:dyDescent="0.2">
      <c r="L678" s="2"/>
      <c r="S678" s="1"/>
      <c r="T678" s="1"/>
      <c r="U678"/>
      <c r="V678"/>
    </row>
    <row r="679" spans="12:22" x14ac:dyDescent="0.2">
      <c r="L679" s="2"/>
      <c r="S679" s="1"/>
      <c r="T679" s="1"/>
      <c r="U679"/>
      <c r="V679"/>
    </row>
    <row r="680" spans="12:22" x14ac:dyDescent="0.2">
      <c r="L680" s="2"/>
      <c r="S680" s="1"/>
      <c r="T680" s="1"/>
      <c r="U680"/>
      <c r="V680"/>
    </row>
    <row r="681" spans="12:22" x14ac:dyDescent="0.2">
      <c r="L681" s="2"/>
      <c r="S681" s="1"/>
      <c r="T681" s="1"/>
      <c r="U681"/>
      <c r="V681"/>
    </row>
    <row r="682" spans="12:22" x14ac:dyDescent="0.2">
      <c r="L682" s="2"/>
      <c r="S682" s="1"/>
      <c r="T682" s="1"/>
      <c r="U682"/>
      <c r="V682"/>
    </row>
    <row r="683" spans="12:22" x14ac:dyDescent="0.2">
      <c r="L683" s="2"/>
      <c r="S683" s="1"/>
      <c r="T683" s="1"/>
      <c r="U683"/>
      <c r="V683"/>
    </row>
    <row r="684" spans="12:22" x14ac:dyDescent="0.2">
      <c r="L684" s="2"/>
      <c r="S684" s="1"/>
      <c r="T684" s="1"/>
      <c r="U684"/>
      <c r="V684"/>
    </row>
    <row r="685" spans="12:22" x14ac:dyDescent="0.2">
      <c r="L685" s="2"/>
      <c r="S685" s="1"/>
      <c r="T685" s="1"/>
      <c r="U685"/>
      <c r="V685"/>
    </row>
    <row r="686" spans="12:22" x14ac:dyDescent="0.2">
      <c r="L686" s="2"/>
      <c r="S686" s="1"/>
      <c r="T686" s="1"/>
      <c r="U686"/>
      <c r="V686"/>
    </row>
    <row r="687" spans="12:22" x14ac:dyDescent="0.2">
      <c r="L687" s="2"/>
      <c r="S687" s="1"/>
      <c r="T687" s="1"/>
      <c r="U687"/>
      <c r="V687"/>
    </row>
    <row r="688" spans="12:22" x14ac:dyDescent="0.2">
      <c r="L688" s="2"/>
      <c r="S688" s="1"/>
      <c r="T688" s="1"/>
      <c r="U688"/>
      <c r="V688"/>
    </row>
    <row r="689" spans="12:22" x14ac:dyDescent="0.2">
      <c r="L689" s="2"/>
      <c r="S689" s="1"/>
      <c r="T689" s="1"/>
      <c r="U689"/>
      <c r="V689"/>
    </row>
    <row r="690" spans="12:22" x14ac:dyDescent="0.2">
      <c r="L690" s="2"/>
      <c r="S690" s="1"/>
      <c r="T690" s="1"/>
      <c r="U690"/>
      <c r="V690"/>
    </row>
    <row r="691" spans="12:22" x14ac:dyDescent="0.2">
      <c r="L691" s="2"/>
      <c r="S691" s="1"/>
      <c r="T691" s="1"/>
      <c r="U691"/>
      <c r="V691"/>
    </row>
    <row r="692" spans="12:22" x14ac:dyDescent="0.2">
      <c r="L692" s="2"/>
      <c r="S692" s="1"/>
      <c r="T692" s="1"/>
      <c r="U692"/>
      <c r="V692"/>
    </row>
    <row r="693" spans="12:22" x14ac:dyDescent="0.2">
      <c r="L693" s="2"/>
      <c r="S693" s="1"/>
      <c r="T693" s="1"/>
      <c r="U693"/>
      <c r="V693"/>
    </row>
    <row r="694" spans="12:22" x14ac:dyDescent="0.2">
      <c r="L694" s="2"/>
      <c r="S694" s="1"/>
      <c r="T694" s="1"/>
      <c r="U694"/>
      <c r="V694"/>
    </row>
    <row r="695" spans="12:22" x14ac:dyDescent="0.2">
      <c r="L695" s="2"/>
      <c r="S695" s="1"/>
      <c r="T695" s="1"/>
      <c r="U695"/>
      <c r="V695"/>
    </row>
    <row r="696" spans="12:22" x14ac:dyDescent="0.2">
      <c r="L696" s="2"/>
      <c r="S696" s="1"/>
      <c r="T696" s="1"/>
      <c r="U696"/>
      <c r="V696"/>
    </row>
    <row r="697" spans="12:22" x14ac:dyDescent="0.2">
      <c r="L697" s="2"/>
      <c r="S697" s="1"/>
      <c r="T697" s="1"/>
      <c r="U697"/>
      <c r="V697"/>
    </row>
    <row r="698" spans="12:22" x14ac:dyDescent="0.2">
      <c r="L698" s="2"/>
      <c r="S698" s="1"/>
      <c r="T698" s="1"/>
      <c r="U698"/>
      <c r="V698"/>
    </row>
    <row r="699" spans="12:22" x14ac:dyDescent="0.2">
      <c r="L699" s="2"/>
      <c r="S699" s="1"/>
      <c r="T699" s="1"/>
      <c r="U699"/>
      <c r="V699"/>
    </row>
    <row r="700" spans="12:22" x14ac:dyDescent="0.2">
      <c r="L700" s="2"/>
      <c r="S700" s="1"/>
      <c r="T700" s="1"/>
      <c r="U700"/>
      <c r="V700"/>
    </row>
    <row r="701" spans="12:22" x14ac:dyDescent="0.2">
      <c r="L701" s="2"/>
      <c r="S701" s="1"/>
      <c r="T701" s="1"/>
      <c r="U701"/>
      <c r="V701"/>
    </row>
    <row r="702" spans="12:22" x14ac:dyDescent="0.2">
      <c r="L702" s="2"/>
      <c r="S702" s="1"/>
      <c r="T702" s="1"/>
      <c r="U702"/>
      <c r="V702"/>
    </row>
    <row r="703" spans="12:22" x14ac:dyDescent="0.2">
      <c r="L703" s="2"/>
      <c r="S703" s="1"/>
      <c r="T703" s="1"/>
      <c r="U703"/>
      <c r="V703"/>
    </row>
    <row r="704" spans="12:22" x14ac:dyDescent="0.2">
      <c r="L704" s="2"/>
      <c r="S704" s="1"/>
      <c r="T704" s="1"/>
      <c r="U704"/>
      <c r="V704"/>
    </row>
    <row r="705" spans="12:22" x14ac:dyDescent="0.2">
      <c r="L705" s="2"/>
      <c r="S705" s="1"/>
      <c r="T705" s="1"/>
      <c r="U705"/>
      <c r="V705"/>
    </row>
    <row r="706" spans="12:22" x14ac:dyDescent="0.2">
      <c r="L706" s="2"/>
      <c r="S706" s="1"/>
      <c r="T706" s="1"/>
      <c r="U706"/>
      <c r="V706"/>
    </row>
    <row r="707" spans="12:22" x14ac:dyDescent="0.2">
      <c r="L707" s="2"/>
      <c r="S707" s="1"/>
      <c r="T707" s="1"/>
      <c r="U707"/>
      <c r="V707"/>
    </row>
    <row r="708" spans="12:22" x14ac:dyDescent="0.2">
      <c r="L708" s="2"/>
      <c r="S708" s="1"/>
      <c r="T708" s="1"/>
      <c r="U708"/>
      <c r="V708"/>
    </row>
    <row r="709" spans="12:22" x14ac:dyDescent="0.2">
      <c r="L709" s="2"/>
      <c r="S709" s="1"/>
      <c r="T709" s="1"/>
      <c r="U709"/>
      <c r="V709"/>
    </row>
    <row r="710" spans="12:22" x14ac:dyDescent="0.2">
      <c r="L710" s="2"/>
      <c r="S710" s="1"/>
      <c r="T710" s="1"/>
      <c r="U710"/>
      <c r="V710"/>
    </row>
    <row r="711" spans="12:22" x14ac:dyDescent="0.2">
      <c r="L711" s="2"/>
      <c r="S711" s="1"/>
      <c r="T711" s="1"/>
      <c r="U711"/>
      <c r="V711"/>
    </row>
    <row r="712" spans="12:22" x14ac:dyDescent="0.2">
      <c r="L712" s="2"/>
      <c r="S712" s="1"/>
      <c r="T712" s="1"/>
      <c r="U712"/>
      <c r="V712"/>
    </row>
    <row r="713" spans="12:22" x14ac:dyDescent="0.2">
      <c r="L713" s="2"/>
      <c r="S713" s="1"/>
      <c r="T713" s="1"/>
      <c r="U713"/>
      <c r="V713"/>
    </row>
    <row r="714" spans="12:22" x14ac:dyDescent="0.2">
      <c r="L714" s="2"/>
      <c r="S714" s="1"/>
      <c r="T714" s="1"/>
      <c r="U714"/>
      <c r="V714"/>
    </row>
    <row r="715" spans="12:22" x14ac:dyDescent="0.2">
      <c r="L715" s="2"/>
      <c r="S715" s="1"/>
      <c r="T715" s="1"/>
      <c r="U715"/>
      <c r="V715"/>
    </row>
    <row r="716" spans="12:22" x14ac:dyDescent="0.2">
      <c r="L716" s="2"/>
      <c r="S716" s="1"/>
      <c r="T716" s="1"/>
      <c r="U716"/>
      <c r="V716"/>
    </row>
    <row r="717" spans="12:22" x14ac:dyDescent="0.2">
      <c r="L717" s="2"/>
      <c r="S717" s="1"/>
      <c r="T717" s="1"/>
      <c r="U717"/>
      <c r="V717"/>
    </row>
    <row r="718" spans="12:22" x14ac:dyDescent="0.2">
      <c r="L718" s="2"/>
      <c r="S718" s="1"/>
      <c r="T718" s="1"/>
      <c r="U718"/>
      <c r="V718"/>
    </row>
    <row r="719" spans="12:22" x14ac:dyDescent="0.2">
      <c r="L719" s="2"/>
      <c r="S719" s="1"/>
      <c r="T719" s="1"/>
      <c r="U719"/>
      <c r="V719"/>
    </row>
    <row r="720" spans="12:22" x14ac:dyDescent="0.2">
      <c r="L720" s="2"/>
      <c r="S720" s="1"/>
      <c r="T720" s="1"/>
      <c r="U720"/>
      <c r="V720"/>
    </row>
    <row r="721" spans="12:22" x14ac:dyDescent="0.2">
      <c r="L721" s="2"/>
      <c r="S721" s="1"/>
      <c r="T721" s="1"/>
      <c r="U721"/>
      <c r="V721"/>
    </row>
    <row r="722" spans="12:22" x14ac:dyDescent="0.2">
      <c r="L722" s="2"/>
      <c r="S722" s="1"/>
      <c r="T722" s="1"/>
      <c r="U722"/>
      <c r="V722"/>
    </row>
    <row r="723" spans="12:22" x14ac:dyDescent="0.2">
      <c r="L723" s="2"/>
      <c r="S723" s="1"/>
      <c r="T723" s="1"/>
      <c r="U723"/>
      <c r="V723"/>
    </row>
    <row r="724" spans="12:22" x14ac:dyDescent="0.2">
      <c r="L724" s="2"/>
      <c r="S724" s="1"/>
      <c r="T724" s="1"/>
      <c r="U724"/>
      <c r="V724"/>
    </row>
    <row r="725" spans="12:22" x14ac:dyDescent="0.2">
      <c r="L725" s="2"/>
      <c r="S725" s="1"/>
      <c r="T725" s="1"/>
      <c r="U725"/>
      <c r="V725"/>
    </row>
    <row r="726" spans="12:22" x14ac:dyDescent="0.2">
      <c r="L726" s="2"/>
      <c r="S726" s="1"/>
      <c r="T726" s="1"/>
      <c r="U726"/>
      <c r="V726"/>
    </row>
    <row r="727" spans="12:22" x14ac:dyDescent="0.2">
      <c r="L727" s="2"/>
      <c r="S727" s="1"/>
      <c r="T727" s="1"/>
      <c r="U727"/>
      <c r="V727"/>
    </row>
    <row r="728" spans="12:22" x14ac:dyDescent="0.2">
      <c r="L728" s="2"/>
      <c r="S728" s="1"/>
      <c r="T728" s="1"/>
      <c r="U728"/>
      <c r="V728"/>
    </row>
    <row r="729" spans="12:22" x14ac:dyDescent="0.2">
      <c r="L729" s="2"/>
      <c r="S729" s="1"/>
      <c r="T729" s="1"/>
      <c r="U729"/>
      <c r="V729"/>
    </row>
    <row r="730" spans="12:22" x14ac:dyDescent="0.2">
      <c r="L730" s="2"/>
      <c r="S730" s="1"/>
      <c r="T730" s="1"/>
      <c r="U730"/>
      <c r="V730"/>
    </row>
    <row r="731" spans="12:22" x14ac:dyDescent="0.2">
      <c r="L731" s="2"/>
      <c r="S731" s="1"/>
      <c r="T731" s="1"/>
      <c r="U731"/>
      <c r="V731"/>
    </row>
    <row r="732" spans="12:22" x14ac:dyDescent="0.2">
      <c r="L732" s="2"/>
      <c r="S732" s="1"/>
      <c r="T732" s="1"/>
      <c r="U732"/>
      <c r="V732"/>
    </row>
    <row r="733" spans="12:22" x14ac:dyDescent="0.2">
      <c r="L733" s="2"/>
      <c r="S733" s="1"/>
      <c r="T733" s="1"/>
      <c r="U733"/>
      <c r="V733"/>
    </row>
    <row r="734" spans="12:22" x14ac:dyDescent="0.2">
      <c r="L734" s="2"/>
      <c r="S734" s="1"/>
      <c r="T734" s="1"/>
      <c r="U734"/>
      <c r="V734"/>
    </row>
    <row r="735" spans="12:22" x14ac:dyDescent="0.2">
      <c r="L735" s="2"/>
      <c r="S735" s="1"/>
      <c r="T735" s="1"/>
      <c r="U735"/>
      <c r="V735"/>
    </row>
    <row r="736" spans="12:22" x14ac:dyDescent="0.2">
      <c r="L736" s="2"/>
      <c r="S736" s="1"/>
      <c r="T736" s="1"/>
      <c r="U736"/>
      <c r="V736"/>
    </row>
    <row r="737" spans="12:22" x14ac:dyDescent="0.2">
      <c r="L737" s="2"/>
      <c r="S737" s="1"/>
      <c r="T737" s="1"/>
      <c r="U737"/>
      <c r="V737"/>
    </row>
    <row r="738" spans="12:22" x14ac:dyDescent="0.2">
      <c r="L738" s="2"/>
      <c r="S738" s="1"/>
      <c r="T738" s="1"/>
      <c r="U738"/>
      <c r="V738"/>
    </row>
    <row r="739" spans="12:22" x14ac:dyDescent="0.2">
      <c r="L739" s="2"/>
      <c r="S739" s="1"/>
      <c r="T739" s="1"/>
      <c r="U739"/>
      <c r="V739"/>
    </row>
    <row r="740" spans="12:22" x14ac:dyDescent="0.2">
      <c r="L740" s="2"/>
      <c r="S740" s="1"/>
      <c r="T740" s="1"/>
      <c r="U740"/>
      <c r="V740"/>
    </row>
    <row r="741" spans="12:22" x14ac:dyDescent="0.2">
      <c r="L741" s="2"/>
      <c r="S741" s="1"/>
      <c r="T741" s="1"/>
      <c r="U741"/>
      <c r="V741"/>
    </row>
    <row r="742" spans="12:22" x14ac:dyDescent="0.2">
      <c r="L742" s="2"/>
      <c r="S742" s="1"/>
      <c r="T742" s="1"/>
      <c r="U742"/>
      <c r="V742"/>
    </row>
    <row r="743" spans="12:22" x14ac:dyDescent="0.2">
      <c r="L743" s="2"/>
      <c r="S743" s="1"/>
      <c r="T743" s="1"/>
      <c r="U743"/>
      <c r="V743"/>
    </row>
    <row r="744" spans="12:22" x14ac:dyDescent="0.2">
      <c r="L744" s="2"/>
      <c r="S744" s="1"/>
      <c r="T744" s="1"/>
      <c r="U744"/>
      <c r="V744"/>
    </row>
    <row r="745" spans="12:22" x14ac:dyDescent="0.2">
      <c r="L745" s="2"/>
      <c r="S745" s="1"/>
      <c r="T745" s="1"/>
      <c r="U745"/>
      <c r="V745"/>
    </row>
    <row r="746" spans="12:22" x14ac:dyDescent="0.2">
      <c r="L746" s="2"/>
      <c r="S746" s="1"/>
      <c r="T746" s="1"/>
      <c r="U746"/>
      <c r="V746"/>
    </row>
    <row r="747" spans="12:22" x14ac:dyDescent="0.2">
      <c r="L747" s="2"/>
      <c r="S747" s="1"/>
      <c r="T747" s="1"/>
      <c r="U747"/>
      <c r="V747"/>
    </row>
    <row r="748" spans="12:22" x14ac:dyDescent="0.2">
      <c r="L748" s="2"/>
      <c r="S748" s="1"/>
      <c r="T748" s="1"/>
      <c r="U748"/>
      <c r="V748"/>
    </row>
    <row r="749" spans="12:22" x14ac:dyDescent="0.2">
      <c r="L749" s="2"/>
      <c r="S749" s="1"/>
      <c r="T749" s="1"/>
      <c r="U749"/>
      <c r="V749"/>
    </row>
    <row r="750" spans="12:22" x14ac:dyDescent="0.2">
      <c r="L750" s="2"/>
      <c r="S750" s="1"/>
      <c r="T750" s="1"/>
      <c r="U750"/>
      <c r="V750"/>
    </row>
    <row r="751" spans="12:22" x14ac:dyDescent="0.2">
      <c r="L751" s="2"/>
      <c r="S751" s="1"/>
      <c r="T751" s="1"/>
      <c r="U751"/>
      <c r="V751"/>
    </row>
    <row r="752" spans="12:22" x14ac:dyDescent="0.2">
      <c r="L752" s="2"/>
      <c r="S752" s="1"/>
      <c r="T752" s="1"/>
      <c r="U752"/>
      <c r="V752"/>
    </row>
    <row r="753" spans="12:22" x14ac:dyDescent="0.2">
      <c r="L753" s="2"/>
      <c r="S753" s="1"/>
      <c r="T753" s="1"/>
      <c r="U753"/>
      <c r="V753"/>
    </row>
    <row r="754" spans="12:22" x14ac:dyDescent="0.2">
      <c r="L754" s="2"/>
      <c r="S754" s="1"/>
      <c r="T754" s="1"/>
      <c r="U754"/>
      <c r="V754"/>
    </row>
    <row r="755" spans="12:22" x14ac:dyDescent="0.2">
      <c r="L755" s="2"/>
      <c r="S755" s="1"/>
      <c r="T755" s="1"/>
      <c r="U755"/>
      <c r="V755"/>
    </row>
    <row r="756" spans="12:22" x14ac:dyDescent="0.2">
      <c r="L756" s="2"/>
      <c r="S756" s="1"/>
      <c r="T756" s="1"/>
      <c r="U756"/>
      <c r="V756"/>
    </row>
    <row r="757" spans="12:22" x14ac:dyDescent="0.2">
      <c r="L757" s="2"/>
      <c r="S757" s="1"/>
      <c r="T757" s="1"/>
      <c r="U757"/>
      <c r="V757"/>
    </row>
    <row r="758" spans="12:22" x14ac:dyDescent="0.2">
      <c r="L758" s="2"/>
      <c r="S758" s="1"/>
      <c r="T758" s="1"/>
      <c r="U758"/>
      <c r="V758"/>
    </row>
    <row r="759" spans="12:22" x14ac:dyDescent="0.2">
      <c r="L759" s="2"/>
      <c r="S759" s="1"/>
      <c r="T759" s="1"/>
      <c r="U759"/>
      <c r="V759"/>
    </row>
    <row r="760" spans="12:22" x14ac:dyDescent="0.2">
      <c r="L760" s="2"/>
      <c r="S760" s="1"/>
      <c r="T760" s="1"/>
      <c r="U760"/>
      <c r="V760"/>
    </row>
    <row r="761" spans="12:22" x14ac:dyDescent="0.2">
      <c r="L761" s="2"/>
      <c r="S761" s="1"/>
      <c r="T761" s="1"/>
      <c r="U761"/>
      <c r="V761"/>
    </row>
    <row r="762" spans="12:22" x14ac:dyDescent="0.2">
      <c r="L762" s="2"/>
      <c r="S762" s="1"/>
      <c r="T762" s="1"/>
      <c r="U762"/>
      <c r="V762"/>
    </row>
    <row r="763" spans="12:22" x14ac:dyDescent="0.2">
      <c r="L763" s="2"/>
      <c r="S763" s="1"/>
      <c r="T763" s="1"/>
      <c r="U763"/>
      <c r="V763"/>
    </row>
    <row r="764" spans="12:22" x14ac:dyDescent="0.2">
      <c r="L764" s="2"/>
      <c r="S764" s="1"/>
      <c r="T764" s="1"/>
      <c r="U764"/>
      <c r="V764"/>
    </row>
    <row r="765" spans="12:22" x14ac:dyDescent="0.2">
      <c r="L765" s="2"/>
      <c r="S765" s="1"/>
      <c r="T765" s="1"/>
      <c r="U765"/>
      <c r="V765"/>
    </row>
    <row r="766" spans="12:22" x14ac:dyDescent="0.2">
      <c r="L766" s="2"/>
      <c r="S766" s="1"/>
      <c r="T766" s="1"/>
      <c r="U766"/>
      <c r="V766"/>
    </row>
    <row r="767" spans="12:22" x14ac:dyDescent="0.2">
      <c r="L767" s="2"/>
      <c r="S767" s="1"/>
      <c r="T767" s="1"/>
      <c r="U767"/>
      <c r="V767"/>
    </row>
    <row r="768" spans="12:22" x14ac:dyDescent="0.2">
      <c r="L768" s="2"/>
      <c r="S768" s="1"/>
      <c r="T768" s="1"/>
      <c r="U768"/>
      <c r="V768"/>
    </row>
    <row r="769" spans="12:22" x14ac:dyDescent="0.2">
      <c r="L769" s="2"/>
      <c r="S769" s="1"/>
      <c r="T769" s="1"/>
      <c r="U769"/>
      <c r="V769"/>
    </row>
    <row r="770" spans="12:22" x14ac:dyDescent="0.2">
      <c r="L770" s="2"/>
      <c r="S770" s="1"/>
      <c r="T770" s="1"/>
      <c r="U770"/>
      <c r="V770"/>
    </row>
    <row r="771" spans="12:22" x14ac:dyDescent="0.2">
      <c r="L771" s="2"/>
      <c r="S771" s="1"/>
      <c r="T771" s="1"/>
      <c r="U771"/>
      <c r="V771"/>
    </row>
    <row r="772" spans="12:22" x14ac:dyDescent="0.2">
      <c r="L772" s="2"/>
      <c r="S772" s="1"/>
      <c r="T772" s="1"/>
      <c r="U772"/>
      <c r="V772"/>
    </row>
    <row r="773" spans="12:22" x14ac:dyDescent="0.2">
      <c r="L773" s="2"/>
      <c r="S773" s="1"/>
      <c r="T773" s="1"/>
      <c r="U773"/>
      <c r="V773"/>
    </row>
  </sheetData>
  <mergeCells count="4">
    <mergeCell ref="A1:D1"/>
    <mergeCell ref="E1:K1"/>
    <mergeCell ref="L1:R1"/>
    <mergeCell ref="S1:T1"/>
  </mergeCells>
  <conditionalFormatting sqref="E2:K1048576 E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{FA5BDB6C-A6BA-484A-BF3D-BCAC817948CE}</x14:id>
        </ext>
      </extLst>
    </cfRule>
  </conditionalFormatting>
  <conditionalFormatting sqref="V774:V1048576 S1:S77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{62106BDA-8B97-8847-94B4-08BC189A86A6}</x14:id>
        </ext>
      </extLst>
    </cfRule>
  </conditionalFormatting>
  <conditionalFormatting sqref="T3:T5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{65A4EBFA-7720-6B46-AE7E-C443B18ABF24}</x14:id>
        </ext>
      </extLst>
    </cfRule>
  </conditionalFormatting>
  <conditionalFormatting sqref="T3:T5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{CF1FA044-DD8C-1442-B9EF-142614D1C2C3}</x14:id>
        </ext>
      </extLst>
    </cfRule>
  </conditionalFormatting>
  <conditionalFormatting sqref="U774:U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{93A06C78-D981-D54D-B9A5-216C83E44CC1}</x14:id>
        </ext>
      </extLst>
    </cfRule>
  </conditionalFormatting>
  <conditionalFormatting sqref="T774:T1048576 M774:N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{89AB0376-1920-DD41-8093-5A05CF5C6DC5}</x14:id>
        </ext>
      </extLst>
    </cfRule>
  </conditionalFormatting>
  <conditionalFormatting sqref="N774:N1048576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{044636F5-3FD8-4345-9A1C-278B8374885B}</x14:id>
        </ext>
      </extLst>
    </cfRule>
  </conditionalFormatting>
  <conditionalFormatting sqref="O774:S1048576 L1 L2:R56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{401F5FB2-1204-B64C-AC8F-A222F5283ACF}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BDB6C-A6BA-484A-BF3D-BCAC817948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E2:K1048576 E1</xm:sqref>
        </x14:conditionalFormatting>
        <x14:conditionalFormatting xmlns:xm="http://schemas.microsoft.com/office/excel/2006/main">
          <x14:cfRule type="dataBar" id="{62106BDA-8B97-8847-94B4-08BC189A8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V774:V1048576 S1:S773</xm:sqref>
        </x14:conditionalFormatting>
        <x14:conditionalFormatting xmlns:xm="http://schemas.microsoft.com/office/excel/2006/main">
          <x14:cfRule type="dataBar" id="{65A4EBFA-7720-6B46-AE7E-C443B18ABF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T3:T56</xm:sqref>
        </x14:conditionalFormatting>
        <x14:conditionalFormatting xmlns:xm="http://schemas.microsoft.com/office/excel/2006/main">
          <x14:cfRule type="dataBar" id="{CF1FA044-DD8C-1442-B9EF-142614D1C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T3:T56</xm:sqref>
        </x14:conditionalFormatting>
        <x14:conditionalFormatting xmlns:xm="http://schemas.microsoft.com/office/excel/2006/main">
          <x14:cfRule type="dataBar" id="{93A06C78-D981-D54D-B9A5-216C83E44C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U774:U1048576</xm:sqref>
        </x14:conditionalFormatting>
        <x14:conditionalFormatting xmlns:xm="http://schemas.microsoft.com/office/excel/2006/main">
          <x14:cfRule type="dataBar" id="{89AB0376-1920-DD41-8093-5A05CF5C6D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T774:T1048576 M774:N1048576</xm:sqref>
        </x14:conditionalFormatting>
        <x14:conditionalFormatting xmlns:xm="http://schemas.microsoft.com/office/excel/2006/main">
          <x14:cfRule type="dataBar" id="{044636F5-3FD8-4345-9A1C-278B83748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N774:N1048576</xm:sqref>
        </x14:conditionalFormatting>
        <x14:conditionalFormatting xmlns:xm="http://schemas.microsoft.com/office/excel/2006/main">
          <x14:cfRule type="dataBar" id="{401F5FB2-1204-B64C-AC8F-A222F5283A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O774:S1048576 L1 L2:R56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50AB-F35C-0145-A678-27790CEEE3A1}">
  <dimension ref="A1:V773"/>
  <sheetViews>
    <sheetView zoomScale="80" zoomScaleNormal="80" workbookViewId="0">
      <selection activeCell="S23" sqref="S23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11" width="18" style="2" customWidth="1"/>
    <col min="12" max="12" width="18" customWidth="1"/>
    <col min="13" max="20" width="18" style="2" customWidth="1"/>
    <col min="21" max="21" width="18.33203125" style="2" customWidth="1"/>
    <col min="22" max="22" width="17.6640625" style="1" customWidth="1"/>
  </cols>
  <sheetData>
    <row r="1" spans="1:22" s="3" customFormat="1" x14ac:dyDescent="0.2">
      <c r="A1" s="6" t="s">
        <v>97</v>
      </c>
      <c r="B1" s="6"/>
      <c r="C1" s="6"/>
      <c r="D1" s="6"/>
      <c r="E1" s="4" t="s">
        <v>98</v>
      </c>
      <c r="F1" s="4"/>
      <c r="G1" s="4"/>
      <c r="H1" s="4"/>
      <c r="I1" s="4"/>
      <c r="J1" s="4"/>
      <c r="K1" s="4"/>
      <c r="L1" s="4" t="s">
        <v>101</v>
      </c>
      <c r="M1" s="4"/>
      <c r="N1" s="4"/>
      <c r="O1" s="4"/>
      <c r="P1" s="4"/>
      <c r="Q1" s="4"/>
      <c r="R1" s="4"/>
      <c r="S1" s="5" t="s">
        <v>102</v>
      </c>
      <c r="T1" s="5"/>
    </row>
    <row r="2" spans="1:22" x14ac:dyDescent="0.2">
      <c r="A2" t="s">
        <v>0</v>
      </c>
      <c r="B2" t="s">
        <v>1</v>
      </c>
      <c r="C2" t="s">
        <v>2</v>
      </c>
      <c r="D2" t="s">
        <v>94</v>
      </c>
      <c r="E2" s="2" t="s">
        <v>3</v>
      </c>
      <c r="F2" s="2" t="s">
        <v>75</v>
      </c>
      <c r="G2" s="2" t="s">
        <v>76</v>
      </c>
      <c r="H2" s="2" t="s">
        <v>4</v>
      </c>
      <c r="I2" s="2" t="s">
        <v>77</v>
      </c>
      <c r="J2" s="2" t="s">
        <v>78</v>
      </c>
      <c r="K2" s="2" t="s">
        <v>5</v>
      </c>
      <c r="L2" s="2" t="s">
        <v>9</v>
      </c>
      <c r="M2" s="2" t="s">
        <v>90</v>
      </c>
      <c r="N2" s="2" t="s">
        <v>91</v>
      </c>
      <c r="O2" s="2" t="s">
        <v>10</v>
      </c>
      <c r="P2" s="2" t="s">
        <v>92</v>
      </c>
      <c r="Q2" s="2" t="s">
        <v>93</v>
      </c>
      <c r="R2" s="2" t="s">
        <v>11</v>
      </c>
      <c r="S2" s="1" t="s">
        <v>71</v>
      </c>
      <c r="T2" t="s">
        <v>74</v>
      </c>
      <c r="U2"/>
      <c r="V2"/>
    </row>
    <row r="3" spans="1:22" x14ac:dyDescent="0.2">
      <c r="A3" t="s">
        <v>44</v>
      </c>
      <c r="B3" t="s">
        <v>45</v>
      </c>
      <c r="C3" t="s">
        <v>103</v>
      </c>
      <c r="D3" t="s">
        <v>157</v>
      </c>
      <c r="E3" s="2">
        <v>76001</v>
      </c>
      <c r="F3" s="2">
        <v>88928</v>
      </c>
      <c r="G3" s="2">
        <v>103472</v>
      </c>
      <c r="H3" s="2">
        <v>120087</v>
      </c>
      <c r="I3" s="2">
        <v>138146</v>
      </c>
      <c r="J3" s="2">
        <v>157779</v>
      </c>
      <c r="K3" s="2">
        <v>178749</v>
      </c>
      <c r="L3" s="2">
        <v>5364666317</v>
      </c>
      <c r="M3" s="2">
        <v>6298563686</v>
      </c>
      <c r="N3" s="2">
        <v>7349501133</v>
      </c>
      <c r="O3" s="2">
        <v>8552381733</v>
      </c>
      <c r="P3" s="2">
        <v>9856045140</v>
      </c>
      <c r="Q3" s="2">
        <v>11278375215</v>
      </c>
      <c r="R3" s="2">
        <v>12803947954</v>
      </c>
      <c r="S3" s="1">
        <f>(Table1345[[#This Row],[2050_BUILDINGS]]/Table1345[[#This Row],[2020_BUILDINGS]])-1</f>
        <v>1.351929579873949</v>
      </c>
      <c r="T3" s="1">
        <f>(Table1345[[#This Row],[2050_TOTAL_REPL_COST_USD]]/Table1345[[#This Row],[2020_TOTAL_REPL_COST_USD]])-1</f>
        <v>1.3867184270950434</v>
      </c>
      <c r="U3"/>
      <c r="V3"/>
    </row>
    <row r="4" spans="1:22" x14ac:dyDescent="0.2">
      <c r="A4" t="s">
        <v>12</v>
      </c>
      <c r="B4" t="s">
        <v>13</v>
      </c>
      <c r="C4" t="s">
        <v>104</v>
      </c>
      <c r="D4" t="s">
        <v>158</v>
      </c>
      <c r="E4" s="2">
        <v>9094</v>
      </c>
      <c r="F4" s="2">
        <v>10543</v>
      </c>
      <c r="G4" s="2">
        <v>12096</v>
      </c>
      <c r="H4" s="2">
        <v>13665</v>
      </c>
      <c r="I4" s="2">
        <v>15521</v>
      </c>
      <c r="J4" s="2">
        <v>17353</v>
      </c>
      <c r="K4" s="2">
        <v>19348</v>
      </c>
      <c r="L4" s="2">
        <v>465607135</v>
      </c>
      <c r="M4" s="2">
        <v>541200836</v>
      </c>
      <c r="N4" s="2">
        <v>621309570</v>
      </c>
      <c r="O4" s="2">
        <v>705965557</v>
      </c>
      <c r="P4" s="2">
        <v>803077864</v>
      </c>
      <c r="Q4" s="2">
        <v>901114915</v>
      </c>
      <c r="R4" s="2">
        <v>1008027542</v>
      </c>
      <c r="S4" s="1">
        <f>(Table1345[[#This Row],[2050_BUILDINGS]]/Table1345[[#This Row],[2020_BUILDINGS]])-1</f>
        <v>1.1275566307455467</v>
      </c>
      <c r="T4" s="1">
        <f>(Table1345[[#This Row],[2050_TOTAL_REPL_COST_USD]]/Table1345[[#This Row],[2020_TOTAL_REPL_COST_USD]])-1</f>
        <v>1.1649744306431216</v>
      </c>
      <c r="U4"/>
      <c r="V4"/>
    </row>
    <row r="5" spans="1:22" x14ac:dyDescent="0.2">
      <c r="A5" t="s">
        <v>55</v>
      </c>
      <c r="B5" t="s">
        <v>56</v>
      </c>
      <c r="C5" t="s">
        <v>105</v>
      </c>
      <c r="D5" t="s">
        <v>159</v>
      </c>
      <c r="E5" s="2">
        <v>50075</v>
      </c>
      <c r="F5" s="2">
        <v>57141</v>
      </c>
      <c r="G5" s="2">
        <v>64985</v>
      </c>
      <c r="H5" s="2">
        <v>73266</v>
      </c>
      <c r="I5" s="2">
        <v>81969</v>
      </c>
      <c r="J5" s="2">
        <v>91080</v>
      </c>
      <c r="K5" s="2">
        <v>100596</v>
      </c>
      <c r="L5" s="2">
        <v>3077961641</v>
      </c>
      <c r="M5" s="2">
        <v>3517206755</v>
      </c>
      <c r="N5" s="2">
        <v>4009477391</v>
      </c>
      <c r="O5" s="2">
        <v>4529589371</v>
      </c>
      <c r="P5" s="2">
        <v>5076760877</v>
      </c>
      <c r="Q5" s="2">
        <v>5651692785</v>
      </c>
      <c r="R5" s="2">
        <v>6254105024</v>
      </c>
      <c r="S5" s="1">
        <f>(Table1345[[#This Row],[2050_BUILDINGS]]/Table1345[[#This Row],[2020_BUILDINGS]])-1</f>
        <v>1.0089066400399402</v>
      </c>
      <c r="T5" s="1">
        <f>(Table1345[[#This Row],[2050_TOTAL_REPL_COST_USD]]/Table1345[[#This Row],[2020_TOTAL_REPL_COST_USD]])-1</f>
        <v>1.0318982994109378</v>
      </c>
      <c r="U5"/>
      <c r="V5"/>
    </row>
    <row r="6" spans="1:22" x14ac:dyDescent="0.2">
      <c r="A6" t="s">
        <v>55</v>
      </c>
      <c r="B6" t="s">
        <v>57</v>
      </c>
      <c r="C6" t="s">
        <v>106</v>
      </c>
      <c r="D6" t="s">
        <v>160</v>
      </c>
      <c r="E6" s="2">
        <v>92708</v>
      </c>
      <c r="F6" s="2">
        <v>106456</v>
      </c>
      <c r="G6" s="2">
        <v>121530</v>
      </c>
      <c r="H6" s="2">
        <v>137930</v>
      </c>
      <c r="I6" s="2">
        <v>155674</v>
      </c>
      <c r="J6" s="2">
        <v>173861</v>
      </c>
      <c r="K6" s="2">
        <v>192502</v>
      </c>
      <c r="L6" s="2">
        <v>6326107234</v>
      </c>
      <c r="M6" s="2">
        <v>7281551853</v>
      </c>
      <c r="N6" s="2">
        <v>8333264121</v>
      </c>
      <c r="O6" s="2">
        <v>9481440201</v>
      </c>
      <c r="P6" s="2">
        <v>10726742261</v>
      </c>
      <c r="Q6" s="2">
        <v>12007690314</v>
      </c>
      <c r="R6" s="2">
        <v>13326159383</v>
      </c>
      <c r="S6" s="1">
        <f>(Table1345[[#This Row],[2050_BUILDINGS]]/Table1345[[#This Row],[2020_BUILDINGS]])-1</f>
        <v>1.0764335332441646</v>
      </c>
      <c r="T6" s="1">
        <f>(Table1345[[#This Row],[2050_TOTAL_REPL_COST_USD]]/Table1345[[#This Row],[2020_TOTAL_REPL_COST_USD]])-1</f>
        <v>1.1065339062508848</v>
      </c>
      <c r="U6"/>
      <c r="V6"/>
    </row>
    <row r="7" spans="1:22" x14ac:dyDescent="0.2">
      <c r="A7" t="s">
        <v>44</v>
      </c>
      <c r="B7" t="s">
        <v>46</v>
      </c>
      <c r="C7" t="s">
        <v>107</v>
      </c>
      <c r="D7" t="s">
        <v>161</v>
      </c>
      <c r="E7" s="2">
        <v>6382</v>
      </c>
      <c r="F7" s="2">
        <v>7042</v>
      </c>
      <c r="G7" s="2">
        <v>7652</v>
      </c>
      <c r="H7" s="2">
        <v>8238</v>
      </c>
      <c r="I7" s="2">
        <v>8841</v>
      </c>
      <c r="J7" s="2">
        <v>9366</v>
      </c>
      <c r="K7" s="2">
        <v>9845</v>
      </c>
      <c r="L7" s="2">
        <v>782383434</v>
      </c>
      <c r="M7" s="2">
        <v>864412297</v>
      </c>
      <c r="N7" s="2">
        <v>941196855</v>
      </c>
      <c r="O7" s="2">
        <v>1017609521</v>
      </c>
      <c r="P7" s="2">
        <v>1092823876</v>
      </c>
      <c r="Q7" s="2">
        <v>1160331900</v>
      </c>
      <c r="R7" s="2">
        <v>1222705791</v>
      </c>
      <c r="S7" s="1">
        <f>(Table1345[[#This Row],[2050_BUILDINGS]]/Table1345[[#This Row],[2020_BUILDINGS]])-1</f>
        <v>0.54261986837981824</v>
      </c>
      <c r="T7" s="1">
        <f>(Table1345[[#This Row],[2050_TOTAL_REPL_COST_USD]]/Table1345[[#This Row],[2020_TOTAL_REPL_COST_USD]])-1</f>
        <v>0.56279611487786174</v>
      </c>
      <c r="U7"/>
      <c r="V7"/>
    </row>
    <row r="8" spans="1:22" x14ac:dyDescent="0.2">
      <c r="A8" t="s">
        <v>12</v>
      </c>
      <c r="B8" t="s">
        <v>14</v>
      </c>
      <c r="C8" t="s">
        <v>108</v>
      </c>
      <c r="D8" t="s">
        <v>162</v>
      </c>
      <c r="E8" s="2">
        <v>6472</v>
      </c>
      <c r="F8" s="2">
        <v>7185</v>
      </c>
      <c r="G8" s="2">
        <v>8037</v>
      </c>
      <c r="H8" s="2">
        <v>8897</v>
      </c>
      <c r="I8" s="2">
        <v>9771</v>
      </c>
      <c r="J8" s="2">
        <v>10578</v>
      </c>
      <c r="K8" s="2">
        <v>11392</v>
      </c>
      <c r="L8" s="2">
        <v>250372821</v>
      </c>
      <c r="M8" s="2">
        <v>277286528</v>
      </c>
      <c r="N8" s="2">
        <v>309057618</v>
      </c>
      <c r="O8" s="2">
        <v>343108824</v>
      </c>
      <c r="P8" s="2">
        <v>376783766</v>
      </c>
      <c r="Q8" s="2">
        <v>409003642</v>
      </c>
      <c r="R8" s="2">
        <v>440831587</v>
      </c>
      <c r="S8" s="1">
        <f>(Table1345[[#This Row],[2050_BUILDINGS]]/Table1345[[#This Row],[2020_BUILDINGS]])-1</f>
        <v>0.76019777503090236</v>
      </c>
      <c r="T8" s="1">
        <f>(Table1345[[#This Row],[2050_TOTAL_REPL_COST_USD]]/Table1345[[#This Row],[2020_TOTAL_REPL_COST_USD]])-1</f>
        <v>0.76070064330185416</v>
      </c>
      <c r="U8"/>
      <c r="V8"/>
    </row>
    <row r="9" spans="1:22" x14ac:dyDescent="0.2">
      <c r="A9" t="s">
        <v>55</v>
      </c>
      <c r="B9" t="s">
        <v>58</v>
      </c>
      <c r="C9" t="s">
        <v>109</v>
      </c>
      <c r="D9" t="s">
        <v>208</v>
      </c>
      <c r="E9" s="2">
        <v>52716</v>
      </c>
      <c r="F9" s="2">
        <v>59731</v>
      </c>
      <c r="G9" s="2">
        <v>67298</v>
      </c>
      <c r="H9" s="2">
        <v>75490</v>
      </c>
      <c r="I9" s="2">
        <v>84096</v>
      </c>
      <c r="J9" s="2">
        <v>93078</v>
      </c>
      <c r="K9" s="2">
        <v>102470</v>
      </c>
      <c r="L9" s="2">
        <v>3653438842</v>
      </c>
      <c r="M9" s="2">
        <v>4144655150</v>
      </c>
      <c r="N9" s="2">
        <v>4679775438</v>
      </c>
      <c r="O9" s="2">
        <v>5258879966</v>
      </c>
      <c r="P9" s="2">
        <v>5868379430</v>
      </c>
      <c r="Q9" s="2">
        <v>6507221475</v>
      </c>
      <c r="R9" s="2">
        <v>7176277816</v>
      </c>
      <c r="S9" s="1">
        <f>(Table1345[[#This Row],[2050_BUILDINGS]]/Table1345[[#This Row],[2020_BUILDINGS]])-1</f>
        <v>0.94381212535093706</v>
      </c>
      <c r="T9" s="1">
        <f>(Table1345[[#This Row],[2050_TOTAL_REPL_COST_USD]]/Table1345[[#This Row],[2020_TOTAL_REPL_COST_USD]])-1</f>
        <v>0.96425289332925979</v>
      </c>
      <c r="U9"/>
      <c r="V9"/>
    </row>
    <row r="10" spans="1:22" x14ac:dyDescent="0.2">
      <c r="A10" t="s">
        <v>12</v>
      </c>
      <c r="B10" t="s">
        <v>15</v>
      </c>
      <c r="C10" t="s">
        <v>110</v>
      </c>
      <c r="D10" t="s">
        <v>163</v>
      </c>
      <c r="E10" s="2">
        <v>108923</v>
      </c>
      <c r="F10" s="2">
        <v>123335</v>
      </c>
      <c r="G10" s="2">
        <v>138944</v>
      </c>
      <c r="H10" s="2">
        <v>154970</v>
      </c>
      <c r="I10" s="2">
        <v>172247</v>
      </c>
      <c r="J10" s="2">
        <v>189898</v>
      </c>
      <c r="K10" s="2">
        <v>208013</v>
      </c>
      <c r="L10" s="2">
        <v>9012045391</v>
      </c>
      <c r="M10" s="2">
        <v>10265732437</v>
      </c>
      <c r="N10" s="2">
        <v>11632580684</v>
      </c>
      <c r="O10" s="2">
        <v>13048999311</v>
      </c>
      <c r="P10" s="2">
        <v>14579089404</v>
      </c>
      <c r="Q10" s="2">
        <v>16156096515</v>
      </c>
      <c r="R10" s="2">
        <v>17779605259</v>
      </c>
      <c r="S10" s="1">
        <f>(Table1345[[#This Row],[2050_BUILDINGS]]/Table1345[[#This Row],[2020_BUILDINGS]])-1</f>
        <v>0.90972521873249912</v>
      </c>
      <c r="T10" s="1">
        <f>(Table1345[[#This Row],[2050_TOTAL_REPL_COST_USD]]/Table1345[[#This Row],[2020_TOTAL_REPL_COST_USD]])-1</f>
        <v>0.97287125037739397</v>
      </c>
      <c r="U10"/>
      <c r="V10"/>
    </row>
    <row r="11" spans="1:22" x14ac:dyDescent="0.2">
      <c r="A11" t="s">
        <v>12</v>
      </c>
      <c r="B11" t="s">
        <v>16</v>
      </c>
      <c r="C11" t="s">
        <v>111</v>
      </c>
      <c r="D11" t="s">
        <v>164</v>
      </c>
      <c r="E11" s="2">
        <v>176979</v>
      </c>
      <c r="F11" s="2">
        <v>205467</v>
      </c>
      <c r="G11" s="2">
        <v>237041</v>
      </c>
      <c r="H11" s="2">
        <v>270628</v>
      </c>
      <c r="I11" s="2">
        <v>308147</v>
      </c>
      <c r="J11" s="2">
        <v>345685</v>
      </c>
      <c r="K11" s="2">
        <v>383234</v>
      </c>
      <c r="L11" s="2">
        <v>10511942277</v>
      </c>
      <c r="M11" s="2">
        <v>12227363445</v>
      </c>
      <c r="N11" s="2">
        <v>14138498397</v>
      </c>
      <c r="O11" s="2">
        <v>16174599838</v>
      </c>
      <c r="P11" s="2">
        <v>18456795255</v>
      </c>
      <c r="Q11" s="2">
        <v>20747079962</v>
      </c>
      <c r="R11" s="2">
        <v>23044994242</v>
      </c>
      <c r="S11" s="1">
        <f>(Table1345[[#This Row],[2050_BUILDINGS]]/Table1345[[#This Row],[2020_BUILDINGS]])-1</f>
        <v>1.1654207561349086</v>
      </c>
      <c r="T11" s="1">
        <f>(Table1345[[#This Row],[2050_TOTAL_REPL_COST_USD]]/Table1345[[#This Row],[2020_TOTAL_REPL_COST_USD]])-1</f>
        <v>1.1922679591213283</v>
      </c>
      <c r="U11"/>
      <c r="V11"/>
    </row>
    <row r="12" spans="1:22" x14ac:dyDescent="0.2">
      <c r="A12" t="s">
        <v>12</v>
      </c>
      <c r="B12" t="s">
        <v>17</v>
      </c>
      <c r="C12" t="s">
        <v>112</v>
      </c>
      <c r="D12" t="s">
        <v>165</v>
      </c>
      <c r="E12" s="2">
        <v>23099</v>
      </c>
      <c r="F12" s="2">
        <v>26031</v>
      </c>
      <c r="G12" s="2">
        <v>29346</v>
      </c>
      <c r="H12" s="2">
        <v>32892</v>
      </c>
      <c r="I12" s="2">
        <v>36693</v>
      </c>
      <c r="J12" s="2">
        <v>40638</v>
      </c>
      <c r="K12" s="2">
        <v>44709</v>
      </c>
      <c r="L12" s="2">
        <v>1791254820</v>
      </c>
      <c r="M12" s="2">
        <v>2024800156</v>
      </c>
      <c r="N12" s="2">
        <v>2284949909</v>
      </c>
      <c r="O12" s="2">
        <v>2565248961</v>
      </c>
      <c r="P12" s="2">
        <v>2865724407</v>
      </c>
      <c r="Q12" s="2">
        <v>3176377430</v>
      </c>
      <c r="R12" s="2">
        <v>3500861335</v>
      </c>
      <c r="S12" s="1">
        <f>(Table1345[[#This Row],[2050_BUILDINGS]]/Table1345[[#This Row],[2020_BUILDINGS]])-1</f>
        <v>0.93553833499285677</v>
      </c>
      <c r="T12" s="1">
        <f>(Table1345[[#This Row],[2050_TOTAL_REPL_COST_USD]]/Table1345[[#This Row],[2020_TOTAL_REPL_COST_USD]])-1</f>
        <v>0.9544183752705826</v>
      </c>
      <c r="U12"/>
      <c r="V12"/>
    </row>
    <row r="13" spans="1:22" x14ac:dyDescent="0.2">
      <c r="A13" t="s">
        <v>22</v>
      </c>
      <c r="B13" t="s">
        <v>23</v>
      </c>
      <c r="C13" t="s">
        <v>113</v>
      </c>
      <c r="D13" t="s">
        <v>166</v>
      </c>
      <c r="E13" s="2">
        <v>1641</v>
      </c>
      <c r="F13" s="2">
        <v>1836</v>
      </c>
      <c r="G13" s="2">
        <v>2003</v>
      </c>
      <c r="H13" s="2">
        <v>2197</v>
      </c>
      <c r="I13" s="2">
        <v>2407</v>
      </c>
      <c r="J13" s="2">
        <v>2599</v>
      </c>
      <c r="K13" s="2">
        <v>2798</v>
      </c>
      <c r="L13" s="2">
        <v>143023083</v>
      </c>
      <c r="M13" s="2">
        <v>158818463</v>
      </c>
      <c r="N13" s="2">
        <v>174724025</v>
      </c>
      <c r="O13" s="2">
        <v>191552888</v>
      </c>
      <c r="P13" s="2">
        <v>210077608</v>
      </c>
      <c r="Q13" s="2">
        <v>227046587</v>
      </c>
      <c r="R13" s="2">
        <v>244077974</v>
      </c>
      <c r="S13" s="1">
        <f>(Table1345[[#This Row],[2050_BUILDINGS]]/Table1345[[#This Row],[2020_BUILDINGS]])-1</f>
        <v>0.70505789152955511</v>
      </c>
      <c r="T13" s="1">
        <f>(Table1345[[#This Row],[2050_TOTAL_REPL_COST_USD]]/Table1345[[#This Row],[2020_TOTAL_REPL_COST_USD]])-1</f>
        <v>0.70656350625583975</v>
      </c>
      <c r="U13"/>
      <c r="V13"/>
    </row>
    <row r="14" spans="1:22" x14ac:dyDescent="0.2">
      <c r="A14" t="s">
        <v>55</v>
      </c>
      <c r="B14" t="s">
        <v>59</v>
      </c>
      <c r="C14" t="s">
        <v>114</v>
      </c>
      <c r="D14" t="s">
        <v>167</v>
      </c>
      <c r="E14" s="2">
        <v>2855</v>
      </c>
      <c r="F14" s="2">
        <v>3032</v>
      </c>
      <c r="G14" s="2">
        <v>3181</v>
      </c>
      <c r="H14" s="2">
        <v>3344</v>
      </c>
      <c r="I14" s="2">
        <v>3491</v>
      </c>
      <c r="J14" s="2">
        <v>3617</v>
      </c>
      <c r="K14" s="2">
        <v>3716</v>
      </c>
      <c r="L14" s="2">
        <v>242024889</v>
      </c>
      <c r="M14" s="2">
        <v>255799547</v>
      </c>
      <c r="N14" s="2">
        <v>269466452</v>
      </c>
      <c r="O14" s="2">
        <v>281799101</v>
      </c>
      <c r="P14" s="2">
        <v>292883390</v>
      </c>
      <c r="Q14" s="2">
        <v>302941460</v>
      </c>
      <c r="R14" s="2">
        <v>311197798</v>
      </c>
      <c r="S14" s="1">
        <f>(Table1345[[#This Row],[2050_BUILDINGS]]/Table1345[[#This Row],[2020_BUILDINGS]])-1</f>
        <v>0.30157618213660253</v>
      </c>
      <c r="T14" s="1">
        <f>(Table1345[[#This Row],[2050_TOTAL_REPL_COST_USD]]/Table1345[[#This Row],[2020_TOTAL_REPL_COST_USD]])-1</f>
        <v>0.28580907230578267</v>
      </c>
      <c r="U14"/>
      <c r="V14"/>
    </row>
    <row r="15" spans="1:22" x14ac:dyDescent="0.2">
      <c r="A15" t="s">
        <v>22</v>
      </c>
      <c r="B15" t="s">
        <v>24</v>
      </c>
      <c r="C15" t="s">
        <v>115</v>
      </c>
      <c r="D15" t="s">
        <v>95</v>
      </c>
      <c r="E15" s="2">
        <v>1390</v>
      </c>
      <c r="F15" s="2">
        <v>1496</v>
      </c>
      <c r="G15" s="2">
        <v>1577</v>
      </c>
      <c r="H15" s="2">
        <v>1649</v>
      </c>
      <c r="I15" s="2">
        <v>1708</v>
      </c>
      <c r="J15" s="2">
        <v>1777</v>
      </c>
      <c r="K15" s="2">
        <v>1849</v>
      </c>
      <c r="L15" s="2">
        <v>103838032</v>
      </c>
      <c r="M15" s="2">
        <v>111438028</v>
      </c>
      <c r="N15" s="2">
        <v>117793607</v>
      </c>
      <c r="O15" s="2">
        <v>123106655</v>
      </c>
      <c r="P15" s="2">
        <v>128592997</v>
      </c>
      <c r="Q15" s="2">
        <v>133686997</v>
      </c>
      <c r="R15" s="2">
        <v>138744944</v>
      </c>
      <c r="S15" s="1">
        <f>(Table1345[[#This Row],[2050_BUILDINGS]]/Table1345[[#This Row],[2020_BUILDINGS]])-1</f>
        <v>0.33021582733812949</v>
      </c>
      <c r="T15" s="1">
        <f>(Table1345[[#This Row],[2050_TOTAL_REPL_COST_USD]]/Table1345[[#This Row],[2020_TOTAL_REPL_COST_USD]])-1</f>
        <v>0.33616692581384822</v>
      </c>
      <c r="U15"/>
      <c r="V15"/>
    </row>
    <row r="16" spans="1:22" x14ac:dyDescent="0.2">
      <c r="A16" t="s">
        <v>37</v>
      </c>
      <c r="B16" t="s">
        <v>38</v>
      </c>
      <c r="C16" t="s">
        <v>116</v>
      </c>
      <c r="D16" t="s">
        <v>168</v>
      </c>
      <c r="E16" s="2">
        <v>233287</v>
      </c>
      <c r="F16" s="2">
        <v>253337</v>
      </c>
      <c r="G16" s="2">
        <v>271062</v>
      </c>
      <c r="H16" s="2">
        <v>286740</v>
      </c>
      <c r="I16" s="2">
        <v>302477</v>
      </c>
      <c r="J16" s="2">
        <v>318830</v>
      </c>
      <c r="K16" s="2">
        <v>334863</v>
      </c>
      <c r="L16" s="2">
        <v>30215311268</v>
      </c>
      <c r="M16" s="2">
        <v>32961660778</v>
      </c>
      <c r="N16" s="2">
        <v>35401531044</v>
      </c>
      <c r="O16" s="2">
        <v>37544041168</v>
      </c>
      <c r="P16" s="2">
        <v>39710480196</v>
      </c>
      <c r="Q16" s="2">
        <v>41955782348</v>
      </c>
      <c r="R16" s="2">
        <v>44154029243</v>
      </c>
      <c r="S16" s="1">
        <f>(Table1345[[#This Row],[2050_BUILDINGS]]/Table1345[[#This Row],[2020_BUILDINGS]])-1</f>
        <v>0.43541217470326243</v>
      </c>
      <c r="T16" s="1">
        <f>(Table1345[[#This Row],[2050_TOTAL_REPL_COST_USD]]/Table1345[[#This Row],[2020_TOTAL_REPL_COST_USD]])-1</f>
        <v>0.46131306910486858</v>
      </c>
      <c r="U16"/>
      <c r="V16"/>
    </row>
    <row r="17" spans="1:22" x14ac:dyDescent="0.2">
      <c r="A17" t="s">
        <v>37</v>
      </c>
      <c r="B17" t="s">
        <v>39</v>
      </c>
      <c r="C17" t="s">
        <v>117</v>
      </c>
      <c r="D17" t="s">
        <v>169</v>
      </c>
      <c r="E17" s="2">
        <v>1070863</v>
      </c>
      <c r="F17" s="2">
        <v>1175810</v>
      </c>
      <c r="G17" s="2">
        <v>1270317</v>
      </c>
      <c r="H17" s="2">
        <v>1364794</v>
      </c>
      <c r="I17" s="2">
        <v>1469802</v>
      </c>
      <c r="J17" s="2">
        <v>1574752</v>
      </c>
      <c r="K17" s="2">
        <v>1679789</v>
      </c>
      <c r="L17" s="2">
        <v>80581808198</v>
      </c>
      <c r="M17" s="2">
        <v>88612173503</v>
      </c>
      <c r="N17" s="2">
        <v>96060976894</v>
      </c>
      <c r="O17" s="2">
        <v>103709711959</v>
      </c>
      <c r="P17" s="2">
        <v>112392567311</v>
      </c>
      <c r="Q17" s="2">
        <v>121321462586</v>
      </c>
      <c r="R17" s="2">
        <v>130370471712</v>
      </c>
      <c r="S17" s="1">
        <f>(Table1345[[#This Row],[2050_BUILDINGS]]/Table1345[[#This Row],[2020_BUILDINGS]])-1</f>
        <v>0.56863109473387352</v>
      </c>
      <c r="T17" s="1">
        <f>(Table1345[[#This Row],[2050_TOTAL_REPL_COST_USD]]/Table1345[[#This Row],[2020_TOTAL_REPL_COST_USD]])-1</f>
        <v>0.61786480878739747</v>
      </c>
      <c r="U17"/>
      <c r="V17"/>
    </row>
    <row r="18" spans="1:22" x14ac:dyDescent="0.2">
      <c r="A18" t="s">
        <v>22</v>
      </c>
      <c r="B18" t="s">
        <v>25</v>
      </c>
      <c r="C18" t="s">
        <v>118</v>
      </c>
      <c r="D18" t="s">
        <v>170</v>
      </c>
      <c r="E18" s="2">
        <v>6396</v>
      </c>
      <c r="F18" s="2">
        <v>6986</v>
      </c>
      <c r="G18" s="2">
        <v>7653</v>
      </c>
      <c r="H18" s="2">
        <v>8416</v>
      </c>
      <c r="I18" s="2">
        <v>9214</v>
      </c>
      <c r="J18" s="2">
        <v>10056</v>
      </c>
      <c r="K18" s="2">
        <v>10837</v>
      </c>
      <c r="L18" s="2">
        <v>445020691</v>
      </c>
      <c r="M18" s="2">
        <v>486917292</v>
      </c>
      <c r="N18" s="2">
        <v>535363359</v>
      </c>
      <c r="O18" s="2">
        <v>590475474</v>
      </c>
      <c r="P18" s="2">
        <v>649706102</v>
      </c>
      <c r="Q18" s="2">
        <v>710524077</v>
      </c>
      <c r="R18" s="2">
        <v>769167534</v>
      </c>
      <c r="S18" s="1">
        <f>(Table1345[[#This Row],[2050_BUILDINGS]]/Table1345[[#This Row],[2020_BUILDINGS]])-1</f>
        <v>0.69434021263289547</v>
      </c>
      <c r="T18" s="1">
        <f>(Table1345[[#This Row],[2050_TOTAL_REPL_COST_USD]]/Table1345[[#This Row],[2020_TOTAL_REPL_COST_USD]])-1</f>
        <v>0.72838600441614076</v>
      </c>
      <c r="U18"/>
      <c r="V18"/>
    </row>
    <row r="19" spans="1:22" x14ac:dyDescent="0.2">
      <c r="A19" t="s">
        <v>22</v>
      </c>
      <c r="B19" t="s">
        <v>26</v>
      </c>
      <c r="C19" t="s">
        <v>119</v>
      </c>
      <c r="D19" t="s">
        <v>171</v>
      </c>
      <c r="E19" s="2">
        <v>229490</v>
      </c>
      <c r="F19" s="2">
        <v>259449</v>
      </c>
      <c r="G19" s="2">
        <v>289367</v>
      </c>
      <c r="H19" s="2">
        <v>319295</v>
      </c>
      <c r="I19" s="2">
        <v>349251</v>
      </c>
      <c r="J19" s="2">
        <v>381168</v>
      </c>
      <c r="K19" s="2">
        <v>409097</v>
      </c>
      <c r="L19" s="2">
        <v>14874274674</v>
      </c>
      <c r="M19" s="2">
        <v>16836568273</v>
      </c>
      <c r="N19" s="2">
        <v>18805956555</v>
      </c>
      <c r="O19" s="2">
        <v>20781961951</v>
      </c>
      <c r="P19" s="2">
        <v>22766085260</v>
      </c>
      <c r="Q19" s="2">
        <v>24887947760</v>
      </c>
      <c r="R19" s="2">
        <v>26758344631</v>
      </c>
      <c r="S19" s="1">
        <f>(Table1345[[#This Row],[2050_BUILDINGS]]/Table1345[[#This Row],[2020_BUILDINGS]])-1</f>
        <v>0.78263540895028116</v>
      </c>
      <c r="T19" s="1">
        <f>(Table1345[[#This Row],[2050_TOTAL_REPL_COST_USD]]/Table1345[[#This Row],[2020_TOTAL_REPL_COST_USD]])-1</f>
        <v>0.79896803154866891</v>
      </c>
      <c r="U19"/>
      <c r="V19"/>
    </row>
    <row r="20" spans="1:22" x14ac:dyDescent="0.2">
      <c r="A20" t="s">
        <v>12</v>
      </c>
      <c r="B20" t="s">
        <v>18</v>
      </c>
      <c r="C20" t="s">
        <v>120</v>
      </c>
      <c r="D20" t="s">
        <v>172</v>
      </c>
      <c r="E20" s="2">
        <v>3373</v>
      </c>
      <c r="F20" s="2">
        <v>3784</v>
      </c>
      <c r="G20" s="2">
        <v>4182</v>
      </c>
      <c r="H20" s="2">
        <v>4576</v>
      </c>
      <c r="I20" s="2">
        <v>4980</v>
      </c>
      <c r="J20" s="2">
        <v>5391</v>
      </c>
      <c r="K20" s="2">
        <v>5809</v>
      </c>
      <c r="L20" s="2">
        <v>302108860</v>
      </c>
      <c r="M20" s="2">
        <v>339172049</v>
      </c>
      <c r="N20" s="2">
        <v>374533635</v>
      </c>
      <c r="O20" s="2">
        <v>410697582</v>
      </c>
      <c r="P20" s="2">
        <v>447377324</v>
      </c>
      <c r="Q20" s="2">
        <v>484425517</v>
      </c>
      <c r="R20" s="2">
        <v>521842133</v>
      </c>
      <c r="S20" s="1">
        <f>(Table1345[[#This Row],[2050_BUILDINGS]]/Table1345[[#This Row],[2020_BUILDINGS]])-1</f>
        <v>0.72220575155647793</v>
      </c>
      <c r="T20" s="1">
        <f>(Table1345[[#This Row],[2050_TOTAL_REPL_COST_USD]]/Table1345[[#This Row],[2020_TOTAL_REPL_COST_USD]])-1</f>
        <v>0.72733144271240513</v>
      </c>
      <c r="U20"/>
      <c r="V20"/>
    </row>
    <row r="21" spans="1:22" x14ac:dyDescent="0.2">
      <c r="A21" t="s">
        <v>55</v>
      </c>
      <c r="B21" t="s">
        <v>60</v>
      </c>
      <c r="C21" t="s">
        <v>121</v>
      </c>
      <c r="D21" t="s">
        <v>173</v>
      </c>
      <c r="E21" s="2">
        <v>236444</v>
      </c>
      <c r="F21" s="2">
        <v>261539</v>
      </c>
      <c r="G21" s="2">
        <v>287405</v>
      </c>
      <c r="H21" s="2">
        <v>314005</v>
      </c>
      <c r="I21" s="2">
        <v>341375</v>
      </c>
      <c r="J21" s="2">
        <v>368743</v>
      </c>
      <c r="K21" s="2">
        <v>395347</v>
      </c>
      <c r="L21" s="2">
        <v>29237307466</v>
      </c>
      <c r="M21" s="2">
        <v>32465613755</v>
      </c>
      <c r="N21" s="2">
        <v>35799853460</v>
      </c>
      <c r="O21" s="2">
        <v>39242246276</v>
      </c>
      <c r="P21" s="2">
        <v>42791316209</v>
      </c>
      <c r="Q21" s="2">
        <v>46349883124</v>
      </c>
      <c r="R21" s="2">
        <v>49831568367</v>
      </c>
      <c r="S21" s="1">
        <f>(Table1345[[#This Row],[2050_BUILDINGS]]/Table1345[[#This Row],[2020_BUILDINGS]])-1</f>
        <v>0.67205342491245279</v>
      </c>
      <c r="T21" s="1">
        <f>(Table1345[[#This Row],[2050_TOTAL_REPL_COST_USD]]/Table1345[[#This Row],[2020_TOTAL_REPL_COST_USD]])-1</f>
        <v>0.70438295061708467</v>
      </c>
      <c r="U21"/>
      <c r="V21"/>
    </row>
    <row r="22" spans="1:22" x14ac:dyDescent="0.2">
      <c r="A22" t="s">
        <v>55</v>
      </c>
      <c r="B22" t="s">
        <v>61</v>
      </c>
      <c r="C22" t="s">
        <v>122</v>
      </c>
      <c r="D22" t="s">
        <v>174</v>
      </c>
      <c r="E22" s="2">
        <v>14555</v>
      </c>
      <c r="F22" s="2">
        <v>16659</v>
      </c>
      <c r="G22" s="2">
        <v>18877</v>
      </c>
      <c r="H22" s="2">
        <v>21224</v>
      </c>
      <c r="I22" s="2">
        <v>23765</v>
      </c>
      <c r="J22" s="2">
        <v>26205</v>
      </c>
      <c r="K22" s="2">
        <v>28875</v>
      </c>
      <c r="L22" s="2">
        <v>1745936573</v>
      </c>
      <c r="M22" s="2">
        <v>2003972678</v>
      </c>
      <c r="N22" s="2">
        <v>2277397428</v>
      </c>
      <c r="O22" s="2">
        <v>2566887085</v>
      </c>
      <c r="P22" s="2">
        <v>2886115920</v>
      </c>
      <c r="Q22" s="2">
        <v>3193987795</v>
      </c>
      <c r="R22" s="2">
        <v>3531501172</v>
      </c>
      <c r="S22" s="1">
        <f>(Table1345[[#This Row],[2050_BUILDINGS]]/Table1345[[#This Row],[2020_BUILDINGS]])-1</f>
        <v>0.98385434558570939</v>
      </c>
      <c r="T22" s="1">
        <f>(Table1345[[#This Row],[2050_TOTAL_REPL_COST_USD]]/Table1345[[#This Row],[2020_TOTAL_REPL_COST_USD]])-1</f>
        <v>1.0226972884426768</v>
      </c>
      <c r="U22"/>
      <c r="V22"/>
    </row>
    <row r="23" spans="1:22" x14ac:dyDescent="0.2">
      <c r="A23" t="s">
        <v>55</v>
      </c>
      <c r="B23" t="s">
        <v>62</v>
      </c>
      <c r="C23" t="s">
        <v>123</v>
      </c>
      <c r="D23" t="s">
        <v>175</v>
      </c>
      <c r="E23" s="2">
        <v>5791</v>
      </c>
      <c r="F23" s="2">
        <v>6631</v>
      </c>
      <c r="G23" s="2">
        <v>7563</v>
      </c>
      <c r="H23" s="2">
        <v>8575</v>
      </c>
      <c r="I23" s="2">
        <v>9580</v>
      </c>
      <c r="J23" s="2">
        <v>10614</v>
      </c>
      <c r="K23" s="2">
        <v>11654</v>
      </c>
      <c r="L23" s="2">
        <v>563798308</v>
      </c>
      <c r="M23" s="2">
        <v>649450379</v>
      </c>
      <c r="N23" s="2">
        <v>742394911</v>
      </c>
      <c r="O23" s="2">
        <v>840264329</v>
      </c>
      <c r="P23" s="2">
        <v>943013354</v>
      </c>
      <c r="Q23" s="2">
        <v>1046061653</v>
      </c>
      <c r="R23" s="2">
        <v>1151641873</v>
      </c>
      <c r="S23" s="1">
        <f>(Table1345[[#This Row],[2050_BUILDINGS]]/Table1345[[#This Row],[2020_BUILDINGS]])-1</f>
        <v>1.0124330858228285</v>
      </c>
      <c r="T23" s="1">
        <f>(Table1345[[#This Row],[2050_TOTAL_REPL_COST_USD]]/Table1345[[#This Row],[2020_TOTAL_REPL_COST_USD]])-1</f>
        <v>1.0426486859907356</v>
      </c>
      <c r="U23"/>
      <c r="V23"/>
    </row>
    <row r="24" spans="1:22" x14ac:dyDescent="0.2">
      <c r="A24" t="s">
        <v>55</v>
      </c>
      <c r="B24" t="s">
        <v>63</v>
      </c>
      <c r="C24" t="s">
        <v>124</v>
      </c>
      <c r="D24" t="s">
        <v>176</v>
      </c>
      <c r="E24" s="2">
        <v>3445</v>
      </c>
      <c r="F24" s="2">
        <v>3872</v>
      </c>
      <c r="G24" s="2">
        <v>4320</v>
      </c>
      <c r="H24" s="2">
        <v>4767</v>
      </c>
      <c r="I24" s="2">
        <v>5250</v>
      </c>
      <c r="J24" s="2">
        <v>5745</v>
      </c>
      <c r="K24" s="2">
        <v>6248</v>
      </c>
      <c r="L24" s="2">
        <v>345644499</v>
      </c>
      <c r="M24" s="2">
        <v>388318793</v>
      </c>
      <c r="N24" s="2">
        <v>432905513</v>
      </c>
      <c r="O24" s="2">
        <v>479388669</v>
      </c>
      <c r="P24" s="2">
        <v>529541483</v>
      </c>
      <c r="Q24" s="2">
        <v>579844347</v>
      </c>
      <c r="R24" s="2">
        <v>630253931</v>
      </c>
      <c r="S24" s="1">
        <f>(Table1345[[#This Row],[2050_BUILDINGS]]/Table1345[[#This Row],[2020_BUILDINGS]])-1</f>
        <v>0.81364296081277221</v>
      </c>
      <c r="T24" s="1">
        <f>(Table1345[[#This Row],[2050_TOTAL_REPL_COST_USD]]/Table1345[[#This Row],[2020_TOTAL_REPL_COST_USD]])-1</f>
        <v>0.8234166399969236</v>
      </c>
      <c r="U24"/>
      <c r="V24"/>
    </row>
    <row r="25" spans="1:22" x14ac:dyDescent="0.2">
      <c r="A25" t="s">
        <v>12</v>
      </c>
      <c r="B25" t="s">
        <v>19</v>
      </c>
      <c r="C25" t="s">
        <v>125</v>
      </c>
      <c r="D25" t="s">
        <v>177</v>
      </c>
      <c r="E25" s="2">
        <v>13082</v>
      </c>
      <c r="F25" s="2">
        <v>15319</v>
      </c>
      <c r="G25" s="2">
        <v>17475</v>
      </c>
      <c r="H25" s="2">
        <v>19737</v>
      </c>
      <c r="I25" s="2">
        <v>21991</v>
      </c>
      <c r="J25" s="2">
        <v>24223</v>
      </c>
      <c r="K25" s="2">
        <v>26377</v>
      </c>
      <c r="L25" s="2">
        <v>1139659941</v>
      </c>
      <c r="M25" s="2">
        <v>1337585798</v>
      </c>
      <c r="N25" s="2">
        <v>1527690672</v>
      </c>
      <c r="O25" s="2">
        <v>1726298625</v>
      </c>
      <c r="P25" s="2">
        <v>1924985188</v>
      </c>
      <c r="Q25" s="2">
        <v>2123964295</v>
      </c>
      <c r="R25" s="2">
        <v>2314975801</v>
      </c>
      <c r="S25" s="1">
        <f>(Table1345[[#This Row],[2050_BUILDINGS]]/Table1345[[#This Row],[2020_BUILDINGS]])-1</f>
        <v>1.016281914080416</v>
      </c>
      <c r="T25" s="1">
        <f>(Table1345[[#This Row],[2050_TOTAL_REPL_COST_USD]]/Table1345[[#This Row],[2020_TOTAL_REPL_COST_USD]])-1</f>
        <v>1.0312864545968981</v>
      </c>
      <c r="U25"/>
      <c r="V25"/>
    </row>
    <row r="26" spans="1:22" x14ac:dyDescent="0.2">
      <c r="A26" t="s">
        <v>22</v>
      </c>
      <c r="B26" t="s">
        <v>27</v>
      </c>
      <c r="C26" t="s">
        <v>126</v>
      </c>
      <c r="D26" t="s">
        <v>178</v>
      </c>
      <c r="E26" s="2">
        <v>38865</v>
      </c>
      <c r="F26" s="2">
        <v>43285</v>
      </c>
      <c r="G26" s="2">
        <v>47969</v>
      </c>
      <c r="H26" s="2">
        <v>52841</v>
      </c>
      <c r="I26" s="2">
        <v>57432</v>
      </c>
      <c r="J26" s="2">
        <v>61863</v>
      </c>
      <c r="K26" s="2">
        <v>66257</v>
      </c>
      <c r="L26" s="2">
        <v>3171771796</v>
      </c>
      <c r="M26" s="2">
        <v>3549331386</v>
      </c>
      <c r="N26" s="2">
        <v>3942275312</v>
      </c>
      <c r="O26" s="2">
        <v>4351592889</v>
      </c>
      <c r="P26" s="2">
        <v>4758697057</v>
      </c>
      <c r="Q26" s="2">
        <v>5150980285</v>
      </c>
      <c r="R26" s="2">
        <v>5529634198</v>
      </c>
      <c r="S26" s="1">
        <f>(Table1345[[#This Row],[2050_BUILDINGS]]/Table1345[[#This Row],[2020_BUILDINGS]])-1</f>
        <v>0.70479866203525021</v>
      </c>
      <c r="T26" s="1">
        <f>(Table1345[[#This Row],[2050_TOTAL_REPL_COST_USD]]/Table1345[[#This Row],[2020_TOTAL_REPL_COST_USD]])-1</f>
        <v>0.74338967417944724</v>
      </c>
      <c r="U26"/>
      <c r="V26"/>
    </row>
    <row r="27" spans="1:22" x14ac:dyDescent="0.2">
      <c r="A27" t="s">
        <v>55</v>
      </c>
      <c r="B27" t="s">
        <v>64</v>
      </c>
      <c r="C27" t="s">
        <v>127</v>
      </c>
      <c r="D27" t="s">
        <v>179</v>
      </c>
      <c r="E27" s="2">
        <v>11901</v>
      </c>
      <c r="F27" s="2">
        <v>13396</v>
      </c>
      <c r="G27" s="2">
        <v>15007</v>
      </c>
      <c r="H27" s="2">
        <v>16694</v>
      </c>
      <c r="I27" s="2">
        <v>18475</v>
      </c>
      <c r="J27" s="2">
        <v>20214</v>
      </c>
      <c r="K27" s="2">
        <v>22021</v>
      </c>
      <c r="L27" s="2">
        <v>801024248</v>
      </c>
      <c r="M27" s="2">
        <v>902323076</v>
      </c>
      <c r="N27" s="2">
        <v>1012051896</v>
      </c>
      <c r="O27" s="2">
        <v>1128630220</v>
      </c>
      <c r="P27" s="2">
        <v>1248842432</v>
      </c>
      <c r="Q27" s="2">
        <v>1371014599</v>
      </c>
      <c r="R27" s="2">
        <v>1495130786</v>
      </c>
      <c r="S27" s="1">
        <f>(Table1345[[#This Row],[2050_BUILDINGS]]/Table1345[[#This Row],[2020_BUILDINGS]])-1</f>
        <v>0.85034871019242075</v>
      </c>
      <c r="T27" s="1">
        <f>(Table1345[[#This Row],[2050_TOTAL_REPL_COST_USD]]/Table1345[[#This Row],[2020_TOTAL_REPL_COST_USD]])-1</f>
        <v>0.86652375347319066</v>
      </c>
      <c r="U27"/>
      <c r="V27"/>
    </row>
    <row r="28" spans="1:22" x14ac:dyDescent="0.2">
      <c r="A28" t="s">
        <v>37</v>
      </c>
      <c r="B28" t="s">
        <v>40</v>
      </c>
      <c r="C28" t="s">
        <v>128</v>
      </c>
      <c r="D28" t="s">
        <v>180</v>
      </c>
      <c r="E28" s="2">
        <v>28232</v>
      </c>
      <c r="F28" s="2">
        <v>29970</v>
      </c>
      <c r="G28" s="2">
        <v>31585</v>
      </c>
      <c r="H28" s="2">
        <v>33049</v>
      </c>
      <c r="I28" s="2">
        <v>34280</v>
      </c>
      <c r="J28" s="2">
        <v>35489</v>
      </c>
      <c r="K28" s="2">
        <v>36415</v>
      </c>
      <c r="L28" s="2">
        <v>4016097108</v>
      </c>
      <c r="M28" s="2">
        <v>4279482185</v>
      </c>
      <c r="N28" s="2">
        <v>4514915565</v>
      </c>
      <c r="O28" s="2">
        <v>4730234476</v>
      </c>
      <c r="P28" s="2">
        <v>4919486295</v>
      </c>
      <c r="Q28" s="2">
        <v>5096405936</v>
      </c>
      <c r="R28" s="2">
        <v>5233718683</v>
      </c>
      <c r="S28" s="1">
        <f>(Table1345[[#This Row],[2050_BUILDINGS]]/Table1345[[#This Row],[2020_BUILDINGS]])-1</f>
        <v>0.28984839897988102</v>
      </c>
      <c r="T28" s="1">
        <f>(Table1345[[#This Row],[2050_TOTAL_REPL_COST_USD]]/Table1345[[#This Row],[2020_TOTAL_REPL_COST_USD]])-1</f>
        <v>0.30318529215205414</v>
      </c>
      <c r="U28"/>
      <c r="V28"/>
    </row>
    <row r="29" spans="1:22" x14ac:dyDescent="0.2">
      <c r="A29" t="s">
        <v>44</v>
      </c>
      <c r="B29" t="s">
        <v>47</v>
      </c>
      <c r="C29" t="s">
        <v>129</v>
      </c>
      <c r="D29" t="s">
        <v>181</v>
      </c>
      <c r="E29" s="2">
        <v>3698</v>
      </c>
      <c r="F29" s="2">
        <v>3849</v>
      </c>
      <c r="G29" s="2">
        <v>4016</v>
      </c>
      <c r="H29" s="2">
        <v>4208</v>
      </c>
      <c r="I29" s="2">
        <v>4391</v>
      </c>
      <c r="J29" s="2">
        <v>4605</v>
      </c>
      <c r="K29" s="2">
        <v>4801</v>
      </c>
      <c r="L29" s="2">
        <v>205728981</v>
      </c>
      <c r="M29" s="2">
        <v>214880430</v>
      </c>
      <c r="N29" s="2">
        <v>225081502</v>
      </c>
      <c r="O29" s="2">
        <v>234430383</v>
      </c>
      <c r="P29" s="2">
        <v>244868780</v>
      </c>
      <c r="Q29" s="2">
        <v>256665511</v>
      </c>
      <c r="R29" s="2">
        <v>269262714</v>
      </c>
      <c r="S29" s="1">
        <f>(Table1345[[#This Row],[2050_BUILDINGS]]/Table1345[[#This Row],[2020_BUILDINGS]])-1</f>
        <v>0.29826933477555428</v>
      </c>
      <c r="T29" s="1">
        <f>(Table1345[[#This Row],[2050_TOTAL_REPL_COST_USD]]/Table1345[[#This Row],[2020_TOTAL_REPL_COST_USD]])-1</f>
        <v>0.30882247455452094</v>
      </c>
      <c r="U29"/>
      <c r="V29"/>
    </row>
    <row r="30" spans="1:22" x14ac:dyDescent="0.2">
      <c r="A30" t="s">
        <v>37</v>
      </c>
      <c r="B30" t="s">
        <v>41</v>
      </c>
      <c r="C30" t="s">
        <v>130</v>
      </c>
      <c r="D30" t="s">
        <v>182</v>
      </c>
      <c r="E30" s="2">
        <v>132943</v>
      </c>
      <c r="F30" s="2">
        <v>141529</v>
      </c>
      <c r="G30" s="2">
        <v>149744</v>
      </c>
      <c r="H30" s="2">
        <v>157257</v>
      </c>
      <c r="I30" s="2">
        <v>164598</v>
      </c>
      <c r="J30" s="2">
        <v>171171</v>
      </c>
      <c r="K30" s="2">
        <v>177044</v>
      </c>
      <c r="L30" s="2">
        <v>12463769431</v>
      </c>
      <c r="M30" s="2">
        <v>13326857370</v>
      </c>
      <c r="N30" s="2">
        <v>14151537635</v>
      </c>
      <c r="O30" s="2">
        <v>14902585064</v>
      </c>
      <c r="P30" s="2">
        <v>15637828233</v>
      </c>
      <c r="Q30" s="2">
        <v>16298787580</v>
      </c>
      <c r="R30" s="2">
        <v>16888573385</v>
      </c>
      <c r="S30" s="1">
        <f>(Table1345[[#This Row],[2050_BUILDINGS]]/Table1345[[#This Row],[2020_BUILDINGS]])-1</f>
        <v>0.33172863558066235</v>
      </c>
      <c r="T30" s="1">
        <f>(Table1345[[#This Row],[2050_TOTAL_REPL_COST_USD]]/Table1345[[#This Row],[2020_TOTAL_REPL_COST_USD]])-1</f>
        <v>0.35501330303773004</v>
      </c>
      <c r="U30"/>
      <c r="V30"/>
    </row>
    <row r="31" spans="1:22" x14ac:dyDescent="0.2">
      <c r="A31" t="s">
        <v>22</v>
      </c>
      <c r="B31" t="s">
        <v>28</v>
      </c>
      <c r="C31" t="s">
        <v>131</v>
      </c>
      <c r="D31" t="s">
        <v>183</v>
      </c>
      <c r="E31" s="2">
        <v>103876</v>
      </c>
      <c r="F31" s="2">
        <v>118121</v>
      </c>
      <c r="G31" s="2">
        <v>133512</v>
      </c>
      <c r="H31" s="2">
        <v>149602</v>
      </c>
      <c r="I31" s="2">
        <v>166878</v>
      </c>
      <c r="J31" s="2">
        <v>184491</v>
      </c>
      <c r="K31" s="2">
        <v>202463</v>
      </c>
      <c r="L31" s="2">
        <v>7790712010</v>
      </c>
      <c r="M31" s="2">
        <v>8885256976</v>
      </c>
      <c r="N31" s="2">
        <v>10070032623</v>
      </c>
      <c r="O31" s="2">
        <v>11318054741</v>
      </c>
      <c r="P31" s="2">
        <v>12656102934</v>
      </c>
      <c r="Q31" s="2">
        <v>14030716684</v>
      </c>
      <c r="R31" s="2">
        <v>15439866615</v>
      </c>
      <c r="S31" s="1">
        <f>(Table1345[[#This Row],[2050_BUILDINGS]]/Table1345[[#This Row],[2020_BUILDINGS]])-1</f>
        <v>0.94908352266163498</v>
      </c>
      <c r="T31" s="1">
        <f>(Table1345[[#This Row],[2050_TOTAL_REPL_COST_USD]]/Table1345[[#This Row],[2020_TOTAL_REPL_COST_USD]])-1</f>
        <v>0.98182997846431763</v>
      </c>
      <c r="U31"/>
      <c r="V31"/>
    </row>
    <row r="32" spans="1:22" x14ac:dyDescent="0.2">
      <c r="A32" t="s">
        <v>55</v>
      </c>
      <c r="B32" t="s">
        <v>65</v>
      </c>
      <c r="C32" t="s">
        <v>132</v>
      </c>
      <c r="D32" t="s">
        <v>184</v>
      </c>
      <c r="E32" s="2">
        <v>24916</v>
      </c>
      <c r="F32" s="2">
        <v>28698</v>
      </c>
      <c r="G32" s="2">
        <v>33144</v>
      </c>
      <c r="H32" s="2">
        <v>37773</v>
      </c>
      <c r="I32" s="2">
        <v>42802</v>
      </c>
      <c r="J32" s="2">
        <v>48078</v>
      </c>
      <c r="K32" s="2">
        <v>53496</v>
      </c>
      <c r="L32" s="2">
        <v>1044766654</v>
      </c>
      <c r="M32" s="2">
        <v>1206230130</v>
      </c>
      <c r="N32" s="2">
        <v>1393842164</v>
      </c>
      <c r="O32" s="2">
        <v>1592138300</v>
      </c>
      <c r="P32" s="2">
        <v>1806336963</v>
      </c>
      <c r="Q32" s="2">
        <v>2031346074</v>
      </c>
      <c r="R32" s="2">
        <v>2262081369</v>
      </c>
      <c r="S32" s="1">
        <f>(Table1345[[#This Row],[2050_BUILDINGS]]/Table1345[[#This Row],[2020_BUILDINGS]])-1</f>
        <v>1.1470541017819875</v>
      </c>
      <c r="T32" s="1">
        <f>(Table1345[[#This Row],[2050_TOTAL_REPL_COST_USD]]/Table1345[[#This Row],[2020_TOTAL_REPL_COST_USD]])-1</f>
        <v>1.1651546403585735</v>
      </c>
      <c r="U32"/>
      <c r="V32"/>
    </row>
    <row r="33" spans="1:22" x14ac:dyDescent="0.2">
      <c r="A33" t="s">
        <v>44</v>
      </c>
      <c r="B33" t="s">
        <v>48</v>
      </c>
      <c r="C33" t="s">
        <v>133</v>
      </c>
      <c r="D33" t="s">
        <v>185</v>
      </c>
      <c r="E33" s="2">
        <v>75187</v>
      </c>
      <c r="F33" s="2">
        <v>86472</v>
      </c>
      <c r="G33" s="2">
        <v>98975</v>
      </c>
      <c r="H33" s="2">
        <v>112421</v>
      </c>
      <c r="I33" s="2">
        <v>126582</v>
      </c>
      <c r="J33" s="2">
        <v>141474</v>
      </c>
      <c r="K33" s="2">
        <v>156852</v>
      </c>
      <c r="L33" s="2">
        <v>5662064898</v>
      </c>
      <c r="M33" s="2">
        <v>6533142741</v>
      </c>
      <c r="N33" s="2">
        <v>7502401697</v>
      </c>
      <c r="O33" s="2">
        <v>8552174340</v>
      </c>
      <c r="P33" s="2">
        <v>9664147465</v>
      </c>
      <c r="Q33" s="2">
        <v>10838898546</v>
      </c>
      <c r="R33" s="2">
        <v>12058538684</v>
      </c>
      <c r="S33" s="1">
        <f>(Table1345[[#This Row],[2050_BUILDINGS]]/Table1345[[#This Row],[2020_BUILDINGS]])-1</f>
        <v>1.0861585114447978</v>
      </c>
      <c r="T33" s="1">
        <f>(Table1345[[#This Row],[2050_TOTAL_REPL_COST_USD]]/Table1345[[#This Row],[2020_TOTAL_REPL_COST_USD]])-1</f>
        <v>1.1297069004382858</v>
      </c>
      <c r="U33"/>
      <c r="V33"/>
    </row>
    <row r="34" spans="1:22" x14ac:dyDescent="0.2">
      <c r="A34" t="s">
        <v>37</v>
      </c>
      <c r="B34" t="s">
        <v>42</v>
      </c>
      <c r="C34" t="s">
        <v>134</v>
      </c>
      <c r="D34" t="s">
        <v>186</v>
      </c>
      <c r="E34" s="2">
        <v>14587</v>
      </c>
      <c r="F34" s="2">
        <v>16587</v>
      </c>
      <c r="G34" s="2">
        <v>18737</v>
      </c>
      <c r="H34" s="2">
        <v>20920</v>
      </c>
      <c r="I34" s="2">
        <v>23329</v>
      </c>
      <c r="J34" s="2">
        <v>25797</v>
      </c>
      <c r="K34" s="2">
        <v>28335</v>
      </c>
      <c r="L34" s="2">
        <v>976019864</v>
      </c>
      <c r="M34" s="2">
        <v>1113369796</v>
      </c>
      <c r="N34" s="2">
        <v>1259541873</v>
      </c>
      <c r="O34" s="2">
        <v>1412266251</v>
      </c>
      <c r="P34" s="2">
        <v>1573544524</v>
      </c>
      <c r="Q34" s="2">
        <v>1743736783</v>
      </c>
      <c r="R34" s="2">
        <v>1916476339</v>
      </c>
      <c r="S34" s="1">
        <f>(Table1345[[#This Row],[2050_BUILDINGS]]/Table1345[[#This Row],[2020_BUILDINGS]])-1</f>
        <v>0.94248303283745805</v>
      </c>
      <c r="T34" s="1">
        <f>(Table1345[[#This Row],[2050_TOTAL_REPL_COST_USD]]/Table1345[[#This Row],[2020_TOTAL_REPL_COST_USD]])-1</f>
        <v>0.96356284302017037</v>
      </c>
      <c r="U34"/>
      <c r="V34"/>
    </row>
    <row r="35" spans="1:22" x14ac:dyDescent="0.2">
      <c r="A35" t="s">
        <v>22</v>
      </c>
      <c r="B35" t="s">
        <v>29</v>
      </c>
      <c r="C35" t="s">
        <v>135</v>
      </c>
      <c r="D35" t="s">
        <v>187</v>
      </c>
      <c r="E35" s="2">
        <v>6021</v>
      </c>
      <c r="F35" s="2">
        <v>6071</v>
      </c>
      <c r="G35" s="2">
        <v>6088</v>
      </c>
      <c r="H35" s="2">
        <v>6139</v>
      </c>
      <c r="I35" s="2">
        <v>6218</v>
      </c>
      <c r="J35" s="2">
        <v>6303</v>
      </c>
      <c r="K35" s="2">
        <v>6366</v>
      </c>
      <c r="L35" s="2">
        <v>631583455</v>
      </c>
      <c r="M35" s="2">
        <v>636739486</v>
      </c>
      <c r="N35" s="2">
        <v>639121854</v>
      </c>
      <c r="O35" s="2">
        <v>645699743</v>
      </c>
      <c r="P35" s="2">
        <v>653750781</v>
      </c>
      <c r="Q35" s="2">
        <v>663366695</v>
      </c>
      <c r="R35" s="2">
        <v>669836653</v>
      </c>
      <c r="S35" s="1">
        <f>(Table1345[[#This Row],[2050_BUILDINGS]]/Table1345[[#This Row],[2020_BUILDINGS]])-1</f>
        <v>5.7299451918285893E-2</v>
      </c>
      <c r="T35" s="1">
        <f>(Table1345[[#This Row],[2050_TOTAL_REPL_COST_USD]]/Table1345[[#This Row],[2020_TOTAL_REPL_COST_USD]])-1</f>
        <v>6.0567131227337256E-2</v>
      </c>
      <c r="U35"/>
      <c r="V35"/>
    </row>
    <row r="36" spans="1:22" x14ac:dyDescent="0.2">
      <c r="A36" t="s">
        <v>44</v>
      </c>
      <c r="B36" t="s">
        <v>49</v>
      </c>
      <c r="C36" t="s">
        <v>136</v>
      </c>
      <c r="D36" t="s">
        <v>188</v>
      </c>
      <c r="E36" s="2">
        <v>18497</v>
      </c>
      <c r="F36" s="2">
        <v>21196</v>
      </c>
      <c r="G36" s="2">
        <v>23993</v>
      </c>
      <c r="H36" s="2">
        <v>27120</v>
      </c>
      <c r="I36" s="2">
        <v>30297</v>
      </c>
      <c r="J36" s="2">
        <v>33597</v>
      </c>
      <c r="K36" s="2">
        <v>36884</v>
      </c>
      <c r="L36" s="2">
        <v>1286140175</v>
      </c>
      <c r="M36" s="2">
        <v>1476452300</v>
      </c>
      <c r="N36" s="2">
        <v>1674633742</v>
      </c>
      <c r="O36" s="2">
        <v>1894332259</v>
      </c>
      <c r="P36" s="2">
        <v>2122141227</v>
      </c>
      <c r="Q36" s="2">
        <v>2358077319</v>
      </c>
      <c r="R36" s="2">
        <v>2595484867</v>
      </c>
      <c r="S36" s="1">
        <f>(Table1345[[#This Row],[2050_BUILDINGS]]/Table1345[[#This Row],[2020_BUILDINGS]])-1</f>
        <v>0.99405308969021999</v>
      </c>
      <c r="T36" s="1">
        <f>(Table1345[[#This Row],[2050_TOTAL_REPL_COST_USD]]/Table1345[[#This Row],[2020_TOTAL_REPL_COST_USD]])-1</f>
        <v>1.0180419813104744</v>
      </c>
      <c r="U36"/>
      <c r="V36"/>
    </row>
    <row r="37" spans="1:22" x14ac:dyDescent="0.2">
      <c r="A37" t="s">
        <v>44</v>
      </c>
      <c r="B37" t="s">
        <v>50</v>
      </c>
      <c r="C37" t="s">
        <v>137</v>
      </c>
      <c r="D37" t="s">
        <v>189</v>
      </c>
      <c r="E37" s="2">
        <v>12607</v>
      </c>
      <c r="F37" s="2">
        <v>13853</v>
      </c>
      <c r="G37" s="2">
        <v>15124</v>
      </c>
      <c r="H37" s="2">
        <v>16399</v>
      </c>
      <c r="I37" s="2">
        <v>17696</v>
      </c>
      <c r="J37" s="2">
        <v>18929</v>
      </c>
      <c r="K37" s="2">
        <v>20232</v>
      </c>
      <c r="L37" s="2">
        <v>1268248100</v>
      </c>
      <c r="M37" s="2">
        <v>1401007648</v>
      </c>
      <c r="N37" s="2">
        <v>1538922629</v>
      </c>
      <c r="O37" s="2">
        <v>1675205946</v>
      </c>
      <c r="P37" s="2">
        <v>1814454918</v>
      </c>
      <c r="Q37" s="2">
        <v>1947751278</v>
      </c>
      <c r="R37" s="2">
        <v>2085055032</v>
      </c>
      <c r="S37" s="1">
        <f>(Table1345[[#This Row],[2050_BUILDINGS]]/Table1345[[#This Row],[2020_BUILDINGS]])-1</f>
        <v>0.60482271753787575</v>
      </c>
      <c r="T37" s="1">
        <f>(Table1345[[#This Row],[2050_TOTAL_REPL_COST_USD]]/Table1345[[#This Row],[2020_TOTAL_REPL_COST_USD]])-1</f>
        <v>0.64404348959797386</v>
      </c>
      <c r="U37"/>
      <c r="V37"/>
    </row>
    <row r="38" spans="1:22" x14ac:dyDescent="0.2">
      <c r="A38" t="s">
        <v>55</v>
      </c>
      <c r="B38" t="s">
        <v>66</v>
      </c>
      <c r="C38" t="s">
        <v>138</v>
      </c>
      <c r="D38" t="s">
        <v>96</v>
      </c>
      <c r="E38" s="2">
        <v>30816</v>
      </c>
      <c r="F38" s="2">
        <v>37065</v>
      </c>
      <c r="G38" s="2">
        <v>44335</v>
      </c>
      <c r="H38" s="2">
        <v>52736</v>
      </c>
      <c r="I38" s="2">
        <v>62036</v>
      </c>
      <c r="J38" s="2">
        <v>72362</v>
      </c>
      <c r="K38" s="2">
        <v>83569</v>
      </c>
      <c r="L38" s="2">
        <v>2038000871</v>
      </c>
      <c r="M38" s="2">
        <v>2452041677</v>
      </c>
      <c r="N38" s="2">
        <v>2935035256</v>
      </c>
      <c r="O38" s="2">
        <v>3496122028</v>
      </c>
      <c r="P38" s="2">
        <v>4119555241</v>
      </c>
      <c r="Q38" s="2">
        <v>4813879751</v>
      </c>
      <c r="R38" s="2">
        <v>5570641313</v>
      </c>
      <c r="S38" s="1">
        <f>(Table1345[[#This Row],[2050_BUILDINGS]]/Table1345[[#This Row],[2020_BUILDINGS]])-1</f>
        <v>1.7118704569055034</v>
      </c>
      <c r="T38" s="1">
        <f>(Table1345[[#This Row],[2050_TOTAL_REPL_COST_USD]]/Table1345[[#This Row],[2020_TOTAL_REPL_COST_USD]])-1</f>
        <v>1.733385148293197</v>
      </c>
      <c r="U38"/>
      <c r="V38"/>
    </row>
    <row r="39" spans="1:22" x14ac:dyDescent="0.2">
      <c r="A39" t="s">
        <v>55</v>
      </c>
      <c r="B39" t="s">
        <v>67</v>
      </c>
      <c r="C39" t="s">
        <v>139</v>
      </c>
      <c r="D39" t="s">
        <v>190</v>
      </c>
      <c r="E39" s="2">
        <v>324586</v>
      </c>
      <c r="F39" s="2">
        <v>367230</v>
      </c>
      <c r="G39" s="2">
        <v>414427</v>
      </c>
      <c r="H39" s="2">
        <v>464881</v>
      </c>
      <c r="I39" s="2">
        <v>518500</v>
      </c>
      <c r="J39" s="2">
        <v>575168</v>
      </c>
      <c r="K39" s="2">
        <v>631908</v>
      </c>
      <c r="L39" s="2">
        <v>36862493880</v>
      </c>
      <c r="M39" s="2">
        <v>41919770086</v>
      </c>
      <c r="N39" s="2">
        <v>47545193730</v>
      </c>
      <c r="O39" s="2">
        <v>53555842583</v>
      </c>
      <c r="P39" s="2">
        <v>59954904238</v>
      </c>
      <c r="Q39" s="2">
        <v>66748014284</v>
      </c>
      <c r="R39" s="2">
        <v>73587025829</v>
      </c>
      <c r="S39" s="1">
        <f>(Table1345[[#This Row],[2050_BUILDINGS]]/Table1345[[#This Row],[2020_BUILDINGS]])-1</f>
        <v>0.94681224698539057</v>
      </c>
      <c r="T39" s="1">
        <f>(Table1345[[#This Row],[2050_TOTAL_REPL_COST_USD]]/Table1345[[#This Row],[2020_TOTAL_REPL_COST_USD]])-1</f>
        <v>0.99625739019586912</v>
      </c>
      <c r="U39"/>
      <c r="V39"/>
    </row>
    <row r="40" spans="1:22" x14ac:dyDescent="0.2">
      <c r="A40" t="s">
        <v>22</v>
      </c>
      <c r="B40" t="s">
        <v>30</v>
      </c>
      <c r="C40" t="s">
        <v>140</v>
      </c>
      <c r="D40" t="s">
        <v>191</v>
      </c>
      <c r="E40" s="2">
        <v>18391</v>
      </c>
      <c r="F40" s="2">
        <v>20630</v>
      </c>
      <c r="G40" s="2">
        <v>22883</v>
      </c>
      <c r="H40" s="2">
        <v>25310</v>
      </c>
      <c r="I40" s="2">
        <v>27719</v>
      </c>
      <c r="J40" s="2">
        <v>30245</v>
      </c>
      <c r="K40" s="2">
        <v>32515</v>
      </c>
      <c r="L40" s="2">
        <v>1457210508</v>
      </c>
      <c r="M40" s="2">
        <v>1636864018</v>
      </c>
      <c r="N40" s="2">
        <v>1816734408</v>
      </c>
      <c r="O40" s="2">
        <v>2008167520</v>
      </c>
      <c r="P40" s="2">
        <v>2199977464</v>
      </c>
      <c r="Q40" s="2">
        <v>2403404789</v>
      </c>
      <c r="R40" s="2">
        <v>2584644313</v>
      </c>
      <c r="S40" s="1">
        <f>(Table1345[[#This Row],[2050_BUILDINGS]]/Table1345[[#This Row],[2020_BUILDINGS]])-1</f>
        <v>0.76798434016638573</v>
      </c>
      <c r="T40" s="1">
        <f>(Table1345[[#This Row],[2050_TOTAL_REPL_COST_USD]]/Table1345[[#This Row],[2020_TOTAL_REPL_COST_USD]])-1</f>
        <v>0.77369316156482171</v>
      </c>
      <c r="U40"/>
      <c r="V40"/>
    </row>
    <row r="41" spans="1:22" x14ac:dyDescent="0.2">
      <c r="A41" t="s">
        <v>22</v>
      </c>
      <c r="B41" t="s">
        <v>31</v>
      </c>
      <c r="C41" t="s">
        <v>141</v>
      </c>
      <c r="D41" t="s">
        <v>192</v>
      </c>
      <c r="E41" s="2">
        <v>118038</v>
      </c>
      <c r="F41" s="2">
        <v>133112</v>
      </c>
      <c r="G41" s="2">
        <v>149039</v>
      </c>
      <c r="H41" s="2">
        <v>165696</v>
      </c>
      <c r="I41" s="2">
        <v>182984</v>
      </c>
      <c r="J41" s="2">
        <v>200758</v>
      </c>
      <c r="K41" s="2">
        <v>218801</v>
      </c>
      <c r="L41" s="2">
        <v>7963678329</v>
      </c>
      <c r="M41" s="2">
        <v>8996512855</v>
      </c>
      <c r="N41" s="2">
        <v>10092569745</v>
      </c>
      <c r="O41" s="2">
        <v>11253857488</v>
      </c>
      <c r="P41" s="2">
        <v>12458898256</v>
      </c>
      <c r="Q41" s="2">
        <v>13708291350</v>
      </c>
      <c r="R41" s="2">
        <v>14982934052</v>
      </c>
      <c r="S41" s="1">
        <f>(Table1345[[#This Row],[2050_BUILDINGS]]/Table1345[[#This Row],[2020_BUILDINGS]])-1</f>
        <v>0.85364882495467564</v>
      </c>
      <c r="T41" s="1">
        <f>(Table1345[[#This Row],[2050_TOTAL_REPL_COST_USD]]/Table1345[[#This Row],[2020_TOTAL_REPL_COST_USD]])-1</f>
        <v>0.88140874518237955</v>
      </c>
      <c r="U41"/>
      <c r="V41"/>
    </row>
    <row r="42" spans="1:22" x14ac:dyDescent="0.2">
      <c r="A42" t="s">
        <v>55</v>
      </c>
      <c r="B42" t="s">
        <v>68</v>
      </c>
      <c r="C42" t="s">
        <v>142</v>
      </c>
      <c r="D42" t="s">
        <v>193</v>
      </c>
      <c r="E42" s="2">
        <v>22301</v>
      </c>
      <c r="F42" s="2">
        <v>25545</v>
      </c>
      <c r="G42" s="2">
        <v>28890</v>
      </c>
      <c r="H42" s="2">
        <v>32355</v>
      </c>
      <c r="I42" s="2">
        <v>36229</v>
      </c>
      <c r="J42" s="2">
        <v>40233</v>
      </c>
      <c r="K42" s="2">
        <v>44385</v>
      </c>
      <c r="L42" s="2">
        <v>2487255195</v>
      </c>
      <c r="M42" s="2">
        <v>2853980028</v>
      </c>
      <c r="N42" s="2">
        <v>3238446153</v>
      </c>
      <c r="O42" s="2">
        <v>3641420838</v>
      </c>
      <c r="P42" s="2">
        <v>4093054799</v>
      </c>
      <c r="Q42" s="2">
        <v>4562531081</v>
      </c>
      <c r="R42" s="2">
        <v>5050482876</v>
      </c>
      <c r="S42" s="1">
        <f>(Table1345[[#This Row],[2050_BUILDINGS]]/Table1345[[#This Row],[2020_BUILDINGS]])-1</f>
        <v>0.99026949464149583</v>
      </c>
      <c r="T42" s="1">
        <f>(Table1345[[#This Row],[2050_TOTAL_REPL_COST_USD]]/Table1345[[#This Row],[2020_TOTAL_REPL_COST_USD]])-1</f>
        <v>1.0305447089437076</v>
      </c>
      <c r="U42"/>
      <c r="V42"/>
    </row>
    <row r="43" spans="1:22" x14ac:dyDescent="0.2">
      <c r="A43" t="s">
        <v>55</v>
      </c>
      <c r="B43" t="s">
        <v>69</v>
      </c>
      <c r="C43" t="s">
        <v>143</v>
      </c>
      <c r="D43" t="s">
        <v>194</v>
      </c>
      <c r="E43" s="2">
        <v>12984</v>
      </c>
      <c r="F43" s="2">
        <v>14342</v>
      </c>
      <c r="G43" s="2">
        <v>15705</v>
      </c>
      <c r="H43" s="2">
        <v>17088</v>
      </c>
      <c r="I43" s="2">
        <v>18392</v>
      </c>
      <c r="J43" s="2">
        <v>19862</v>
      </c>
      <c r="K43" s="2">
        <v>20997</v>
      </c>
      <c r="L43" s="2">
        <v>890715060</v>
      </c>
      <c r="M43" s="2">
        <v>984685579</v>
      </c>
      <c r="N43" s="2">
        <v>1080085945</v>
      </c>
      <c r="O43" s="2">
        <v>1177068512</v>
      </c>
      <c r="P43" s="2">
        <v>1268877843</v>
      </c>
      <c r="Q43" s="2">
        <v>1372236315</v>
      </c>
      <c r="R43" s="2">
        <v>1453400407</v>
      </c>
      <c r="S43" s="1">
        <f>(Table1345[[#This Row],[2050_BUILDINGS]]/Table1345[[#This Row],[2020_BUILDINGS]])-1</f>
        <v>0.61714417744916816</v>
      </c>
      <c r="T43" s="1">
        <f>(Table1345[[#This Row],[2050_TOTAL_REPL_COST_USD]]/Table1345[[#This Row],[2020_TOTAL_REPL_COST_USD]])-1</f>
        <v>0.63172317643310083</v>
      </c>
      <c r="U43"/>
      <c r="V43"/>
    </row>
    <row r="44" spans="1:22" x14ac:dyDescent="0.2">
      <c r="A44" t="s">
        <v>22</v>
      </c>
      <c r="B44" t="s">
        <v>32</v>
      </c>
      <c r="C44" t="s">
        <v>144</v>
      </c>
      <c r="D44" t="s">
        <v>195</v>
      </c>
      <c r="E44" s="2">
        <v>5365</v>
      </c>
      <c r="F44" s="2">
        <v>6223</v>
      </c>
      <c r="G44" s="2">
        <v>7148</v>
      </c>
      <c r="H44" s="2">
        <v>8184</v>
      </c>
      <c r="I44" s="2">
        <v>9315</v>
      </c>
      <c r="J44" s="2">
        <v>10455</v>
      </c>
      <c r="K44" s="2">
        <v>11744</v>
      </c>
      <c r="L44" s="2">
        <v>399069031</v>
      </c>
      <c r="M44" s="2">
        <v>462684815</v>
      </c>
      <c r="N44" s="2">
        <v>534094724</v>
      </c>
      <c r="O44" s="2">
        <v>613379480</v>
      </c>
      <c r="P44" s="2">
        <v>697938106</v>
      </c>
      <c r="Q44" s="2">
        <v>787864722</v>
      </c>
      <c r="R44" s="2">
        <v>885669697</v>
      </c>
      <c r="S44" s="1">
        <f>(Table1345[[#This Row],[2050_BUILDINGS]]/Table1345[[#This Row],[2020_BUILDINGS]])-1</f>
        <v>1.1890027958993477</v>
      </c>
      <c r="T44" s="1">
        <f>(Table1345[[#This Row],[2050_TOTAL_REPL_COST_USD]]/Table1345[[#This Row],[2020_TOTAL_REPL_COST_USD]])-1</f>
        <v>1.2193395833815028</v>
      </c>
      <c r="U44"/>
      <c r="V44"/>
    </row>
    <row r="45" spans="1:22" x14ac:dyDescent="0.2">
      <c r="A45" t="s">
        <v>22</v>
      </c>
      <c r="B45" t="s">
        <v>33</v>
      </c>
      <c r="C45" t="s">
        <v>145</v>
      </c>
      <c r="D45" t="s">
        <v>196</v>
      </c>
      <c r="E45" s="2">
        <v>44715</v>
      </c>
      <c r="F45" s="2">
        <v>49934</v>
      </c>
      <c r="G45" s="2">
        <v>55094</v>
      </c>
      <c r="H45" s="2">
        <v>61098</v>
      </c>
      <c r="I45" s="2">
        <v>67468</v>
      </c>
      <c r="J45" s="2">
        <v>73467</v>
      </c>
      <c r="K45" s="2">
        <v>79907</v>
      </c>
      <c r="L45" s="2">
        <v>2821201998</v>
      </c>
      <c r="M45" s="2">
        <v>3153317466</v>
      </c>
      <c r="N45" s="2">
        <v>3487912502</v>
      </c>
      <c r="O45" s="2">
        <v>3876081889</v>
      </c>
      <c r="P45" s="2">
        <v>4292158843</v>
      </c>
      <c r="Q45" s="2">
        <v>4685613623</v>
      </c>
      <c r="R45" s="2">
        <v>5107076723</v>
      </c>
      <c r="S45" s="1">
        <f>(Table1345[[#This Row],[2050_BUILDINGS]]/Table1345[[#This Row],[2020_BUILDINGS]])-1</f>
        <v>0.78702896119870291</v>
      </c>
      <c r="T45" s="1">
        <f>(Table1345[[#This Row],[2050_TOTAL_REPL_COST_USD]]/Table1345[[#This Row],[2020_TOTAL_REPL_COST_USD]])-1</f>
        <v>0.81024851344231896</v>
      </c>
      <c r="U45"/>
      <c r="V45"/>
    </row>
    <row r="46" spans="1:22" x14ac:dyDescent="0.2">
      <c r="A46" t="s">
        <v>12</v>
      </c>
      <c r="B46" t="s">
        <v>20</v>
      </c>
      <c r="C46" t="s">
        <v>146</v>
      </c>
      <c r="D46" t="s">
        <v>197</v>
      </c>
      <c r="E46" s="2">
        <v>414</v>
      </c>
      <c r="F46" s="2">
        <v>467</v>
      </c>
      <c r="G46" s="2">
        <v>523</v>
      </c>
      <c r="H46" s="2">
        <v>572</v>
      </c>
      <c r="I46" s="2">
        <v>635</v>
      </c>
      <c r="J46" s="2">
        <v>693</v>
      </c>
      <c r="K46" s="2">
        <v>765</v>
      </c>
      <c r="L46" s="2">
        <v>33442036</v>
      </c>
      <c r="M46" s="2">
        <v>37303131</v>
      </c>
      <c r="N46" s="2">
        <v>41436380</v>
      </c>
      <c r="O46" s="2">
        <v>45870675</v>
      </c>
      <c r="P46" s="2">
        <v>50472114</v>
      </c>
      <c r="Q46" s="2">
        <v>55490087</v>
      </c>
      <c r="R46" s="2">
        <v>60607198</v>
      </c>
      <c r="S46" s="1">
        <f>(Table1345[[#This Row],[2050_BUILDINGS]]/Table1345[[#This Row],[2020_BUILDINGS]])-1</f>
        <v>0.84782608695652173</v>
      </c>
      <c r="T46" s="1">
        <f>(Table1345[[#This Row],[2050_TOTAL_REPL_COST_USD]]/Table1345[[#This Row],[2020_TOTAL_REPL_COST_USD]])-1</f>
        <v>0.81230586558784879</v>
      </c>
      <c r="U46"/>
      <c r="V46"/>
    </row>
    <row r="47" spans="1:22" x14ac:dyDescent="0.2">
      <c r="A47" t="s">
        <v>44</v>
      </c>
      <c r="B47" t="s">
        <v>51</v>
      </c>
      <c r="C47" t="s">
        <v>147</v>
      </c>
      <c r="D47" t="s">
        <v>198</v>
      </c>
      <c r="E47" s="2">
        <v>3333</v>
      </c>
      <c r="F47" s="2">
        <v>3524</v>
      </c>
      <c r="G47" s="2">
        <v>3747</v>
      </c>
      <c r="H47" s="2">
        <v>4037</v>
      </c>
      <c r="I47" s="2">
        <v>4358</v>
      </c>
      <c r="J47" s="2">
        <v>4644</v>
      </c>
      <c r="K47" s="2">
        <v>4915</v>
      </c>
      <c r="L47" s="2">
        <v>334608896</v>
      </c>
      <c r="M47" s="2">
        <v>352338408</v>
      </c>
      <c r="N47" s="2">
        <v>376027362</v>
      </c>
      <c r="O47" s="2">
        <v>405727647</v>
      </c>
      <c r="P47" s="2">
        <v>438494494</v>
      </c>
      <c r="Q47" s="2">
        <v>468648082</v>
      </c>
      <c r="R47" s="2">
        <v>496022304</v>
      </c>
      <c r="S47" s="1">
        <f>(Table1345[[#This Row],[2050_BUILDINGS]]/Table1345[[#This Row],[2020_BUILDINGS]])-1</f>
        <v>0.47464746474647468</v>
      </c>
      <c r="T47" s="1">
        <f>(Table1345[[#This Row],[2050_TOTAL_REPL_COST_USD]]/Table1345[[#This Row],[2020_TOTAL_REPL_COST_USD]])-1</f>
        <v>0.48239425170572869</v>
      </c>
      <c r="U47"/>
      <c r="V47"/>
    </row>
    <row r="48" spans="1:22" x14ac:dyDescent="0.2">
      <c r="A48" t="s">
        <v>22</v>
      </c>
      <c r="B48" t="s">
        <v>34</v>
      </c>
      <c r="C48" t="s">
        <v>148</v>
      </c>
      <c r="D48" t="s">
        <v>199</v>
      </c>
      <c r="E48" s="2">
        <v>439</v>
      </c>
      <c r="F48" s="2">
        <v>482</v>
      </c>
      <c r="G48" s="2">
        <v>499</v>
      </c>
      <c r="H48" s="2">
        <v>516</v>
      </c>
      <c r="I48" s="2">
        <v>547</v>
      </c>
      <c r="J48" s="2">
        <v>569</v>
      </c>
      <c r="K48" s="2">
        <v>584</v>
      </c>
      <c r="L48" s="2">
        <v>70219698</v>
      </c>
      <c r="M48" s="2">
        <v>73030894</v>
      </c>
      <c r="N48" s="2">
        <v>75454422</v>
      </c>
      <c r="O48" s="2">
        <v>77540563</v>
      </c>
      <c r="P48" s="2">
        <v>79579793</v>
      </c>
      <c r="Q48" s="2">
        <v>81065632</v>
      </c>
      <c r="R48" s="2">
        <v>82551469</v>
      </c>
      <c r="S48" s="1">
        <f>(Table1345[[#This Row],[2050_BUILDINGS]]/Table1345[[#This Row],[2020_BUILDINGS]])-1</f>
        <v>0.33029612756264237</v>
      </c>
      <c r="T48" s="1">
        <f>(Table1345[[#This Row],[2050_TOTAL_REPL_COST_USD]]/Table1345[[#This Row],[2020_TOTAL_REPL_COST_USD]])-1</f>
        <v>0.17561697573806145</v>
      </c>
      <c r="U48"/>
      <c r="V48"/>
    </row>
    <row r="49" spans="1:22" x14ac:dyDescent="0.2">
      <c r="A49" t="s">
        <v>12</v>
      </c>
      <c r="B49" t="s">
        <v>21</v>
      </c>
      <c r="C49" t="s">
        <v>149</v>
      </c>
      <c r="D49" t="s">
        <v>200</v>
      </c>
      <c r="E49" s="2">
        <v>5459</v>
      </c>
      <c r="F49" s="2">
        <v>6358</v>
      </c>
      <c r="G49" s="2">
        <v>7281</v>
      </c>
      <c r="H49" s="2">
        <v>8286</v>
      </c>
      <c r="I49" s="2">
        <v>9336</v>
      </c>
      <c r="J49" s="2">
        <v>10448</v>
      </c>
      <c r="K49" s="2">
        <v>11557</v>
      </c>
      <c r="L49" s="2">
        <v>379831805</v>
      </c>
      <c r="M49" s="2">
        <v>441180780</v>
      </c>
      <c r="N49" s="2">
        <v>505684472</v>
      </c>
      <c r="O49" s="2">
        <v>575901961</v>
      </c>
      <c r="P49" s="2">
        <v>649421872</v>
      </c>
      <c r="Q49" s="2">
        <v>728630983</v>
      </c>
      <c r="R49" s="2">
        <v>808788311</v>
      </c>
      <c r="S49" s="1">
        <f>(Table1345[[#This Row],[2050_BUILDINGS]]/Table1345[[#This Row],[2020_BUILDINGS]])-1</f>
        <v>1.1170544055687857</v>
      </c>
      <c r="T49" s="1">
        <f>(Table1345[[#This Row],[2050_TOTAL_REPL_COST_USD]]/Table1345[[#This Row],[2020_TOTAL_REPL_COST_USD]])-1</f>
        <v>1.1293327740155936</v>
      </c>
      <c r="U49"/>
      <c r="V49"/>
    </row>
    <row r="50" spans="1:22" x14ac:dyDescent="0.2">
      <c r="A50" t="s">
        <v>55</v>
      </c>
      <c r="B50" t="s">
        <v>70</v>
      </c>
      <c r="C50" t="s">
        <v>150</v>
      </c>
      <c r="D50" t="s">
        <v>201</v>
      </c>
      <c r="E50" s="2">
        <v>28791</v>
      </c>
      <c r="F50" s="2">
        <v>32357</v>
      </c>
      <c r="G50" s="2">
        <v>36142</v>
      </c>
      <c r="H50" s="2">
        <v>40308</v>
      </c>
      <c r="I50" s="2">
        <v>44488</v>
      </c>
      <c r="J50" s="2">
        <v>48999</v>
      </c>
      <c r="K50" s="2">
        <v>53518</v>
      </c>
      <c r="L50" s="2">
        <v>1409145229</v>
      </c>
      <c r="M50" s="2">
        <v>1587520522</v>
      </c>
      <c r="N50" s="2">
        <v>1777074948</v>
      </c>
      <c r="O50" s="2">
        <v>1986237882</v>
      </c>
      <c r="P50" s="2">
        <v>2196403737</v>
      </c>
      <c r="Q50" s="2">
        <v>2424312069</v>
      </c>
      <c r="R50" s="2">
        <v>2653294315</v>
      </c>
      <c r="S50" s="1">
        <f>(Table1345[[#This Row],[2050_BUILDINGS]]/Table1345[[#This Row],[2020_BUILDINGS]])-1</f>
        <v>0.858844777881977</v>
      </c>
      <c r="T50" s="1">
        <f>(Table1345[[#This Row],[2050_TOTAL_REPL_COST_USD]]/Table1345[[#This Row],[2020_TOTAL_REPL_COST_USD]])-1</f>
        <v>0.8829104767880529</v>
      </c>
      <c r="U50"/>
      <c r="V50"/>
    </row>
    <row r="51" spans="1:22" x14ac:dyDescent="0.2">
      <c r="A51" t="s">
        <v>37</v>
      </c>
      <c r="B51" t="s">
        <v>43</v>
      </c>
      <c r="C51" t="s">
        <v>151</v>
      </c>
      <c r="D51" t="s">
        <v>202</v>
      </c>
      <c r="E51" s="2">
        <v>98828</v>
      </c>
      <c r="F51" s="2">
        <v>103391</v>
      </c>
      <c r="G51" s="2">
        <v>108273</v>
      </c>
      <c r="H51" s="2">
        <v>112086</v>
      </c>
      <c r="I51" s="2">
        <v>116122</v>
      </c>
      <c r="J51" s="2">
        <v>119469</v>
      </c>
      <c r="K51" s="2">
        <v>122761</v>
      </c>
      <c r="L51" s="2">
        <v>9562589698</v>
      </c>
      <c r="M51" s="2">
        <v>10034973079</v>
      </c>
      <c r="N51" s="2">
        <v>10543426819</v>
      </c>
      <c r="O51" s="2">
        <v>10937773282</v>
      </c>
      <c r="P51" s="2">
        <v>11353103014</v>
      </c>
      <c r="Q51" s="2">
        <v>11698372934</v>
      </c>
      <c r="R51" s="2">
        <v>12037920155</v>
      </c>
      <c r="S51" s="1">
        <f>(Table1345[[#This Row],[2050_BUILDINGS]]/Table1345[[#This Row],[2020_BUILDINGS]])-1</f>
        <v>0.24216821143805389</v>
      </c>
      <c r="T51" s="1">
        <f>(Table1345[[#This Row],[2050_TOTAL_REPL_COST_USD]]/Table1345[[#This Row],[2020_TOTAL_REPL_COST_USD]])-1</f>
        <v>0.25885565889308326</v>
      </c>
      <c r="U51"/>
      <c r="V51"/>
    </row>
    <row r="52" spans="1:22" x14ac:dyDescent="0.2">
      <c r="A52" t="s">
        <v>22</v>
      </c>
      <c r="B52" t="s">
        <v>35</v>
      </c>
      <c r="C52" t="s">
        <v>152</v>
      </c>
      <c r="D52" t="s">
        <v>203</v>
      </c>
      <c r="E52" s="2">
        <v>120472</v>
      </c>
      <c r="F52" s="2">
        <v>139062</v>
      </c>
      <c r="G52" s="2">
        <v>159816</v>
      </c>
      <c r="H52" s="2">
        <v>182421</v>
      </c>
      <c r="I52" s="2">
        <v>207864</v>
      </c>
      <c r="J52" s="2">
        <v>234105</v>
      </c>
      <c r="K52" s="2">
        <v>260357</v>
      </c>
      <c r="L52" s="2">
        <v>9505737473</v>
      </c>
      <c r="M52" s="2">
        <v>11030140959</v>
      </c>
      <c r="N52" s="2">
        <v>12743792343</v>
      </c>
      <c r="O52" s="2">
        <v>14619832360</v>
      </c>
      <c r="P52" s="2">
        <v>16734522491</v>
      </c>
      <c r="Q52" s="2">
        <v>18933331479</v>
      </c>
      <c r="R52" s="2">
        <v>21148557298</v>
      </c>
      <c r="S52" s="1">
        <f>(Table1345[[#This Row],[2050_BUILDINGS]]/Table1345[[#This Row],[2020_BUILDINGS]])-1</f>
        <v>1.1611411780330698</v>
      </c>
      <c r="T52" s="1">
        <f>(Table1345[[#This Row],[2050_TOTAL_REPL_COST_USD]]/Table1345[[#This Row],[2020_TOTAL_REPL_COST_USD]])-1</f>
        <v>1.224820258088354</v>
      </c>
      <c r="U52"/>
      <c r="V52"/>
    </row>
    <row r="53" spans="1:22" x14ac:dyDescent="0.2">
      <c r="A53" t="s">
        <v>22</v>
      </c>
      <c r="B53" t="s">
        <v>36</v>
      </c>
      <c r="C53" t="s">
        <v>153</v>
      </c>
      <c r="D53" t="s">
        <v>204</v>
      </c>
      <c r="E53" s="2">
        <v>84937</v>
      </c>
      <c r="F53" s="2">
        <v>97214</v>
      </c>
      <c r="G53" s="2">
        <v>110391</v>
      </c>
      <c r="H53" s="2">
        <v>124343</v>
      </c>
      <c r="I53" s="2">
        <v>138453</v>
      </c>
      <c r="J53" s="2">
        <v>152403</v>
      </c>
      <c r="K53" s="2">
        <v>166162</v>
      </c>
      <c r="L53" s="2">
        <v>6612921740</v>
      </c>
      <c r="M53" s="2">
        <v>7606461832</v>
      </c>
      <c r="N53" s="2">
        <v>8685721999</v>
      </c>
      <c r="O53" s="2">
        <v>9834936298</v>
      </c>
      <c r="P53" s="2">
        <v>11012536738</v>
      </c>
      <c r="Q53" s="2">
        <v>12185570679</v>
      </c>
      <c r="R53" s="2">
        <v>13355444162</v>
      </c>
      <c r="S53" s="1">
        <f>(Table1345[[#This Row],[2050_BUILDINGS]]/Table1345[[#This Row],[2020_BUILDINGS]])-1</f>
        <v>0.95629702014434237</v>
      </c>
      <c r="T53" s="1">
        <f>(Table1345[[#This Row],[2050_TOTAL_REPL_COST_USD]]/Table1345[[#This Row],[2020_TOTAL_REPL_COST_USD]])-1</f>
        <v>1.0195980970432594</v>
      </c>
      <c r="U53"/>
      <c r="V53"/>
    </row>
    <row r="54" spans="1:22" x14ac:dyDescent="0.2">
      <c r="A54" t="s">
        <v>44</v>
      </c>
      <c r="B54" t="s">
        <v>52</v>
      </c>
      <c r="C54" t="s">
        <v>154</v>
      </c>
      <c r="D54" t="s">
        <v>205</v>
      </c>
      <c r="E54" s="2">
        <v>322849</v>
      </c>
      <c r="F54" s="2">
        <v>343909</v>
      </c>
      <c r="G54" s="2">
        <v>364323</v>
      </c>
      <c r="H54" s="2">
        <v>383184</v>
      </c>
      <c r="I54" s="2">
        <v>401454</v>
      </c>
      <c r="J54" s="2">
        <v>417781</v>
      </c>
      <c r="K54" s="2">
        <v>433247</v>
      </c>
      <c r="L54" s="2">
        <v>46699574244</v>
      </c>
      <c r="M54" s="2">
        <v>49911441564</v>
      </c>
      <c r="N54" s="2">
        <v>53028104304</v>
      </c>
      <c r="O54" s="2">
        <v>55905509442</v>
      </c>
      <c r="P54" s="2">
        <v>58694522163</v>
      </c>
      <c r="Q54" s="2">
        <v>61187785906</v>
      </c>
      <c r="R54" s="2">
        <v>63547962580</v>
      </c>
      <c r="S54" s="1">
        <f>(Table1345[[#This Row],[2050_BUILDINGS]]/Table1345[[#This Row],[2020_BUILDINGS]])-1</f>
        <v>0.34194933235041769</v>
      </c>
      <c r="T54" s="1">
        <f>(Table1345[[#This Row],[2050_TOTAL_REPL_COST_USD]]/Table1345[[#This Row],[2020_TOTAL_REPL_COST_USD]])-1</f>
        <v>0.36078248268322688</v>
      </c>
      <c r="U54"/>
      <c r="V54"/>
    </row>
    <row r="55" spans="1:22" x14ac:dyDescent="0.2">
      <c r="A55" t="s">
        <v>44</v>
      </c>
      <c r="B55" t="s">
        <v>53</v>
      </c>
      <c r="C55" t="s">
        <v>155</v>
      </c>
      <c r="D55" t="s">
        <v>206</v>
      </c>
      <c r="E55" s="2">
        <v>30260</v>
      </c>
      <c r="F55" s="2">
        <v>34854</v>
      </c>
      <c r="G55" s="2">
        <v>39987</v>
      </c>
      <c r="H55" s="2">
        <v>45567</v>
      </c>
      <c r="I55" s="2">
        <v>51480</v>
      </c>
      <c r="J55" s="2">
        <v>57731</v>
      </c>
      <c r="K55" s="2">
        <v>64327</v>
      </c>
      <c r="L55" s="2">
        <v>3534284562</v>
      </c>
      <c r="M55" s="2">
        <v>4081827433</v>
      </c>
      <c r="N55" s="2">
        <v>4690220335</v>
      </c>
      <c r="O55" s="2">
        <v>5359599191</v>
      </c>
      <c r="P55" s="2">
        <v>6070994563</v>
      </c>
      <c r="Q55" s="2">
        <v>6824690953</v>
      </c>
      <c r="R55" s="2">
        <v>7620354891</v>
      </c>
      <c r="S55" s="1">
        <f>(Table1345[[#This Row],[2050_BUILDINGS]]/Table1345[[#This Row],[2020_BUILDINGS]])-1</f>
        <v>1.1258096497025778</v>
      </c>
      <c r="T55" s="1">
        <f>(Table1345[[#This Row],[2050_TOTAL_REPL_COST_USD]]/Table1345[[#This Row],[2020_TOTAL_REPL_COST_USD]])-1</f>
        <v>1.156123752154171</v>
      </c>
      <c r="U55"/>
      <c r="V55"/>
    </row>
    <row r="56" spans="1:22" x14ac:dyDescent="0.2">
      <c r="A56" t="s">
        <v>44</v>
      </c>
      <c r="B56" t="s">
        <v>54</v>
      </c>
      <c r="C56" t="s">
        <v>156</v>
      </c>
      <c r="D56" t="s">
        <v>207</v>
      </c>
      <c r="E56" s="2">
        <v>17656</v>
      </c>
      <c r="F56" s="2">
        <v>19079</v>
      </c>
      <c r="G56" s="2">
        <v>20848</v>
      </c>
      <c r="H56" s="2">
        <v>22771</v>
      </c>
      <c r="I56" s="2">
        <v>24767</v>
      </c>
      <c r="J56" s="2">
        <v>26662</v>
      </c>
      <c r="K56" s="2">
        <v>28312</v>
      </c>
      <c r="L56" s="2">
        <v>2048397095</v>
      </c>
      <c r="M56" s="2">
        <v>2215084995</v>
      </c>
      <c r="N56" s="2">
        <v>2424943814</v>
      </c>
      <c r="O56" s="2">
        <v>2651826068</v>
      </c>
      <c r="P56" s="2">
        <v>2896171862</v>
      </c>
      <c r="Q56" s="2">
        <v>3128853386</v>
      </c>
      <c r="R56" s="2">
        <v>3335548857</v>
      </c>
      <c r="S56" s="1">
        <f>(Table1345[[#This Row],[2050_BUILDINGS]]/Table1345[[#This Row],[2020_BUILDINGS]])-1</f>
        <v>0.60353420933393753</v>
      </c>
      <c r="T56" s="1">
        <f>(Table1345[[#This Row],[2050_TOTAL_REPL_COST_USD]]/Table1345[[#This Row],[2020_TOTAL_REPL_COST_USD]])-1</f>
        <v>0.62837023404390258</v>
      </c>
      <c r="U56"/>
      <c r="V56"/>
    </row>
    <row r="57" spans="1:22" x14ac:dyDescent="0.2">
      <c r="L57" s="2"/>
      <c r="S57" s="1"/>
      <c r="T57" s="1"/>
      <c r="U57"/>
      <c r="V57"/>
    </row>
    <row r="58" spans="1:22" x14ac:dyDescent="0.2">
      <c r="L58" s="2"/>
      <c r="S58" s="1"/>
      <c r="T58" s="1"/>
      <c r="U58"/>
      <c r="V58"/>
    </row>
    <row r="59" spans="1:22" x14ac:dyDescent="0.2">
      <c r="L59" s="2"/>
      <c r="S59" s="1"/>
      <c r="T59" s="1"/>
      <c r="U59"/>
      <c r="V59"/>
    </row>
    <row r="60" spans="1:22" x14ac:dyDescent="0.2">
      <c r="L60" s="2"/>
      <c r="S60" s="1"/>
      <c r="T60" s="1"/>
      <c r="U60"/>
      <c r="V60"/>
    </row>
    <row r="61" spans="1:22" x14ac:dyDescent="0.2">
      <c r="L61" s="2"/>
      <c r="S61" s="1"/>
      <c r="T61" s="1"/>
      <c r="U61"/>
      <c r="V61"/>
    </row>
    <row r="62" spans="1:22" x14ac:dyDescent="0.2">
      <c r="L62" s="2"/>
      <c r="S62" s="1"/>
      <c r="T62" s="1"/>
      <c r="U62"/>
      <c r="V62"/>
    </row>
    <row r="63" spans="1:22" x14ac:dyDescent="0.2">
      <c r="L63" s="2"/>
      <c r="S63" s="1"/>
      <c r="T63" s="1"/>
      <c r="U63"/>
      <c r="V63"/>
    </row>
    <row r="64" spans="1:22" x14ac:dyDescent="0.2">
      <c r="L64" s="2"/>
      <c r="S64" s="1"/>
      <c r="T64" s="1"/>
      <c r="U64"/>
      <c r="V64"/>
    </row>
    <row r="65" spans="12:22" x14ac:dyDescent="0.2">
      <c r="L65" s="2"/>
      <c r="S65" s="1"/>
      <c r="T65" s="1"/>
      <c r="U65"/>
      <c r="V65"/>
    </row>
    <row r="66" spans="12:22" x14ac:dyDescent="0.2">
      <c r="L66" s="2"/>
      <c r="S66" s="1"/>
      <c r="T66" s="1"/>
      <c r="U66"/>
      <c r="V66"/>
    </row>
    <row r="67" spans="12:22" x14ac:dyDescent="0.2">
      <c r="L67" s="2"/>
      <c r="S67" s="1"/>
      <c r="T67" s="1"/>
      <c r="U67"/>
      <c r="V67"/>
    </row>
    <row r="68" spans="12:22" x14ac:dyDescent="0.2">
      <c r="L68" s="2"/>
      <c r="S68" s="1"/>
      <c r="T68" s="1"/>
      <c r="U68"/>
      <c r="V68"/>
    </row>
    <row r="69" spans="12:22" x14ac:dyDescent="0.2">
      <c r="L69" s="2"/>
      <c r="S69" s="1"/>
      <c r="T69" s="1"/>
      <c r="U69"/>
      <c r="V69"/>
    </row>
    <row r="70" spans="12:22" x14ac:dyDescent="0.2">
      <c r="L70" s="2"/>
      <c r="S70" s="1"/>
      <c r="T70" s="1"/>
      <c r="U70"/>
      <c r="V70"/>
    </row>
    <row r="71" spans="12:22" x14ac:dyDescent="0.2">
      <c r="L71" s="2"/>
      <c r="S71" s="1"/>
      <c r="T71" s="1"/>
      <c r="U71"/>
      <c r="V71"/>
    </row>
    <row r="72" spans="12:22" x14ac:dyDescent="0.2">
      <c r="L72" s="2"/>
      <c r="S72" s="1"/>
      <c r="T72" s="1"/>
      <c r="U72"/>
      <c r="V72"/>
    </row>
    <row r="73" spans="12:22" x14ac:dyDescent="0.2">
      <c r="L73" s="2"/>
      <c r="S73" s="1"/>
      <c r="T73" s="1"/>
      <c r="U73"/>
      <c r="V73"/>
    </row>
    <row r="74" spans="12:22" x14ac:dyDescent="0.2">
      <c r="L74" s="2"/>
      <c r="S74" s="1"/>
      <c r="T74" s="1"/>
      <c r="U74"/>
      <c r="V74"/>
    </row>
    <row r="75" spans="12:22" x14ac:dyDescent="0.2">
      <c r="L75" s="2"/>
      <c r="S75" s="1"/>
      <c r="T75" s="1"/>
      <c r="U75"/>
      <c r="V75"/>
    </row>
    <row r="76" spans="12:22" x14ac:dyDescent="0.2">
      <c r="L76" s="2"/>
      <c r="S76" s="1"/>
      <c r="T76" s="1"/>
      <c r="U76"/>
      <c r="V76"/>
    </row>
    <row r="77" spans="12:22" x14ac:dyDescent="0.2">
      <c r="L77" s="2"/>
      <c r="S77" s="1"/>
      <c r="T77" s="1"/>
      <c r="U77"/>
      <c r="V77"/>
    </row>
    <row r="78" spans="12:22" x14ac:dyDescent="0.2">
      <c r="L78" s="2"/>
      <c r="S78" s="1"/>
      <c r="T78" s="1"/>
      <c r="U78"/>
      <c r="V78"/>
    </row>
    <row r="79" spans="12:22" x14ac:dyDescent="0.2">
      <c r="L79" s="2"/>
      <c r="S79" s="1"/>
      <c r="T79" s="1"/>
      <c r="U79"/>
      <c r="V79"/>
    </row>
    <row r="80" spans="12:22" x14ac:dyDescent="0.2">
      <c r="L80" s="2"/>
      <c r="S80" s="1"/>
      <c r="T80" s="1"/>
      <c r="U80"/>
      <c r="V80"/>
    </row>
    <row r="81" spans="12:22" x14ac:dyDescent="0.2">
      <c r="L81" s="2"/>
      <c r="S81" s="1"/>
      <c r="T81" s="1"/>
      <c r="U81"/>
      <c r="V81"/>
    </row>
    <row r="82" spans="12:22" x14ac:dyDescent="0.2">
      <c r="L82" s="2"/>
      <c r="S82" s="1"/>
      <c r="T82" s="1"/>
      <c r="U82"/>
      <c r="V82"/>
    </row>
    <row r="83" spans="12:22" x14ac:dyDescent="0.2">
      <c r="L83" s="2"/>
      <c r="S83" s="1"/>
      <c r="T83" s="1"/>
      <c r="U83"/>
      <c r="V83"/>
    </row>
    <row r="84" spans="12:22" x14ac:dyDescent="0.2">
      <c r="L84" s="2"/>
      <c r="S84" s="1"/>
      <c r="T84" s="1"/>
      <c r="U84"/>
      <c r="V84"/>
    </row>
    <row r="85" spans="12:22" x14ac:dyDescent="0.2">
      <c r="L85" s="2"/>
      <c r="S85" s="1"/>
      <c r="T85" s="1"/>
      <c r="U85"/>
      <c r="V85"/>
    </row>
    <row r="86" spans="12:22" x14ac:dyDescent="0.2">
      <c r="L86" s="2"/>
      <c r="S86" s="1"/>
      <c r="T86" s="1"/>
      <c r="U86"/>
      <c r="V86"/>
    </row>
    <row r="87" spans="12:22" x14ac:dyDescent="0.2">
      <c r="L87" s="2"/>
      <c r="S87" s="1"/>
      <c r="T87" s="1"/>
      <c r="U87"/>
      <c r="V87"/>
    </row>
    <row r="88" spans="12:22" x14ac:dyDescent="0.2">
      <c r="L88" s="2"/>
      <c r="S88" s="1"/>
      <c r="T88" s="1"/>
      <c r="U88"/>
      <c r="V88"/>
    </row>
    <row r="89" spans="12:22" x14ac:dyDescent="0.2">
      <c r="L89" s="2"/>
      <c r="S89" s="1"/>
      <c r="T89" s="1"/>
      <c r="U89"/>
      <c r="V89"/>
    </row>
    <row r="90" spans="12:22" x14ac:dyDescent="0.2">
      <c r="L90" s="2"/>
      <c r="S90" s="1"/>
      <c r="T90" s="1"/>
      <c r="U90"/>
      <c r="V90"/>
    </row>
    <row r="91" spans="12:22" x14ac:dyDescent="0.2">
      <c r="L91" s="2"/>
      <c r="S91" s="1"/>
      <c r="T91" s="1"/>
      <c r="U91"/>
      <c r="V91"/>
    </row>
    <row r="92" spans="12:22" x14ac:dyDescent="0.2">
      <c r="L92" s="2"/>
      <c r="S92" s="1"/>
      <c r="T92" s="1"/>
      <c r="U92"/>
      <c r="V92"/>
    </row>
    <row r="93" spans="12:22" x14ac:dyDescent="0.2">
      <c r="L93" s="2"/>
      <c r="S93" s="1"/>
      <c r="T93" s="1"/>
      <c r="U93"/>
      <c r="V93"/>
    </row>
    <row r="94" spans="12:22" x14ac:dyDescent="0.2">
      <c r="L94" s="2"/>
      <c r="S94" s="1"/>
      <c r="T94" s="1"/>
      <c r="U94"/>
      <c r="V94"/>
    </row>
    <row r="95" spans="12:22" x14ac:dyDescent="0.2">
      <c r="L95" s="2"/>
      <c r="S95" s="1"/>
      <c r="T95" s="1"/>
      <c r="U95"/>
      <c r="V95"/>
    </row>
    <row r="96" spans="12:22" x14ac:dyDescent="0.2">
      <c r="L96" s="2"/>
      <c r="S96" s="1"/>
      <c r="T96" s="1"/>
      <c r="U96"/>
      <c r="V96"/>
    </row>
    <row r="97" spans="12:22" x14ac:dyDescent="0.2">
      <c r="L97" s="2"/>
      <c r="S97" s="1"/>
      <c r="T97" s="1"/>
      <c r="U97"/>
      <c r="V97"/>
    </row>
    <row r="98" spans="12:22" x14ac:dyDescent="0.2">
      <c r="L98" s="2"/>
      <c r="S98" s="1"/>
      <c r="T98" s="1"/>
      <c r="U98"/>
      <c r="V98"/>
    </row>
    <row r="99" spans="12:22" x14ac:dyDescent="0.2">
      <c r="L99" s="2"/>
      <c r="S99" s="1"/>
      <c r="T99" s="1"/>
      <c r="U99"/>
      <c r="V99"/>
    </row>
    <row r="100" spans="12:22" x14ac:dyDescent="0.2">
      <c r="L100" s="2"/>
      <c r="S100" s="1"/>
      <c r="T100" s="1"/>
      <c r="U100"/>
      <c r="V100"/>
    </row>
    <row r="101" spans="12:22" x14ac:dyDescent="0.2">
      <c r="L101" s="2"/>
      <c r="S101" s="1"/>
      <c r="T101" s="1"/>
      <c r="U101"/>
      <c r="V101"/>
    </row>
    <row r="102" spans="12:22" x14ac:dyDescent="0.2">
      <c r="L102" s="2"/>
      <c r="S102" s="1"/>
      <c r="T102" s="1"/>
      <c r="U102"/>
      <c r="V102"/>
    </row>
    <row r="103" spans="12:22" x14ac:dyDescent="0.2">
      <c r="L103" s="2"/>
      <c r="S103" s="1"/>
      <c r="T103" s="1"/>
      <c r="U103"/>
      <c r="V103"/>
    </row>
    <row r="104" spans="12:22" x14ac:dyDescent="0.2">
      <c r="L104" s="2"/>
      <c r="S104" s="1"/>
      <c r="T104" s="1"/>
      <c r="U104"/>
      <c r="V104"/>
    </row>
    <row r="105" spans="12:22" x14ac:dyDescent="0.2">
      <c r="L105" s="2"/>
      <c r="S105" s="1"/>
      <c r="T105" s="1"/>
      <c r="U105"/>
      <c r="V105"/>
    </row>
    <row r="106" spans="12:22" x14ac:dyDescent="0.2">
      <c r="L106" s="2"/>
      <c r="S106" s="1"/>
      <c r="T106" s="1"/>
      <c r="U106"/>
      <c r="V106"/>
    </row>
    <row r="107" spans="12:22" x14ac:dyDescent="0.2">
      <c r="L107" s="2"/>
      <c r="S107" s="1"/>
      <c r="T107" s="1"/>
      <c r="U107"/>
      <c r="V107"/>
    </row>
    <row r="108" spans="12:22" x14ac:dyDescent="0.2">
      <c r="L108" s="2"/>
      <c r="S108" s="1"/>
      <c r="T108" s="1"/>
      <c r="U108"/>
      <c r="V108"/>
    </row>
    <row r="109" spans="12:22" x14ac:dyDescent="0.2">
      <c r="L109" s="2"/>
      <c r="S109" s="1"/>
      <c r="T109" s="1"/>
      <c r="U109"/>
      <c r="V109"/>
    </row>
    <row r="110" spans="12:22" x14ac:dyDescent="0.2">
      <c r="L110" s="2"/>
      <c r="S110" s="1"/>
      <c r="T110" s="1"/>
      <c r="U110"/>
      <c r="V110"/>
    </row>
    <row r="111" spans="12:22" x14ac:dyDescent="0.2">
      <c r="L111" s="2"/>
      <c r="S111" s="1"/>
      <c r="T111" s="1"/>
      <c r="U111"/>
      <c r="V111"/>
    </row>
    <row r="112" spans="12:22" x14ac:dyDescent="0.2">
      <c r="L112" s="2"/>
      <c r="S112" s="1"/>
      <c r="T112" s="1"/>
      <c r="U112"/>
      <c r="V112"/>
    </row>
    <row r="113" spans="12:22" x14ac:dyDescent="0.2">
      <c r="L113" s="2"/>
      <c r="S113" s="1"/>
      <c r="T113" s="1"/>
      <c r="U113"/>
      <c r="V113"/>
    </row>
    <row r="114" spans="12:22" x14ac:dyDescent="0.2">
      <c r="L114" s="2"/>
      <c r="S114" s="1"/>
      <c r="T114" s="1"/>
      <c r="U114"/>
      <c r="V114"/>
    </row>
    <row r="115" spans="12:22" x14ac:dyDescent="0.2">
      <c r="L115" s="2"/>
      <c r="S115" s="1"/>
      <c r="T115" s="1"/>
      <c r="U115"/>
      <c r="V115"/>
    </row>
    <row r="116" spans="12:22" x14ac:dyDescent="0.2">
      <c r="L116" s="2"/>
      <c r="S116" s="1"/>
      <c r="T116" s="1"/>
      <c r="U116"/>
      <c r="V116"/>
    </row>
    <row r="117" spans="12:22" x14ac:dyDescent="0.2">
      <c r="L117" s="2"/>
      <c r="S117" s="1"/>
      <c r="T117" s="1"/>
      <c r="U117"/>
      <c r="V117"/>
    </row>
    <row r="118" spans="12:22" x14ac:dyDescent="0.2">
      <c r="L118" s="2"/>
      <c r="S118" s="1"/>
      <c r="T118" s="1"/>
      <c r="U118"/>
      <c r="V118"/>
    </row>
    <row r="119" spans="12:22" x14ac:dyDescent="0.2">
      <c r="L119" s="2"/>
      <c r="S119" s="1"/>
      <c r="T119" s="1"/>
      <c r="U119"/>
      <c r="V119"/>
    </row>
    <row r="120" spans="12:22" x14ac:dyDescent="0.2">
      <c r="L120" s="2"/>
      <c r="S120" s="1"/>
      <c r="T120" s="1"/>
      <c r="U120"/>
      <c r="V120"/>
    </row>
    <row r="121" spans="12:22" x14ac:dyDescent="0.2">
      <c r="L121" s="2"/>
      <c r="S121" s="1"/>
      <c r="T121" s="1"/>
      <c r="U121"/>
      <c r="V121"/>
    </row>
    <row r="122" spans="12:22" x14ac:dyDescent="0.2">
      <c r="L122" s="2"/>
      <c r="S122" s="1"/>
      <c r="T122" s="1"/>
      <c r="U122"/>
      <c r="V122"/>
    </row>
    <row r="123" spans="12:22" x14ac:dyDescent="0.2">
      <c r="L123" s="2"/>
      <c r="S123" s="1"/>
      <c r="T123" s="1"/>
      <c r="U123"/>
      <c r="V123"/>
    </row>
    <row r="124" spans="12:22" x14ac:dyDescent="0.2">
      <c r="L124" s="2"/>
      <c r="S124" s="1"/>
      <c r="T124" s="1"/>
      <c r="U124"/>
      <c r="V124"/>
    </row>
    <row r="125" spans="12:22" x14ac:dyDescent="0.2">
      <c r="L125" s="2"/>
      <c r="S125" s="1"/>
      <c r="T125" s="1"/>
      <c r="U125"/>
      <c r="V125"/>
    </row>
    <row r="126" spans="12:22" x14ac:dyDescent="0.2">
      <c r="L126" s="2"/>
      <c r="S126" s="1"/>
      <c r="T126" s="1"/>
      <c r="U126"/>
      <c r="V126"/>
    </row>
    <row r="127" spans="12:22" x14ac:dyDescent="0.2">
      <c r="L127" s="2"/>
      <c r="S127" s="1"/>
      <c r="T127" s="1"/>
      <c r="U127"/>
      <c r="V127"/>
    </row>
    <row r="128" spans="12:22" x14ac:dyDescent="0.2">
      <c r="L128" s="2"/>
      <c r="S128" s="1"/>
      <c r="T128" s="1"/>
      <c r="U128"/>
      <c r="V128"/>
    </row>
    <row r="129" spans="12:22" x14ac:dyDescent="0.2">
      <c r="L129" s="2"/>
      <c r="S129" s="1"/>
      <c r="T129" s="1"/>
      <c r="U129"/>
      <c r="V129"/>
    </row>
    <row r="130" spans="12:22" x14ac:dyDescent="0.2">
      <c r="L130" s="2"/>
      <c r="S130" s="1"/>
      <c r="T130" s="1"/>
      <c r="U130"/>
      <c r="V130"/>
    </row>
    <row r="131" spans="12:22" x14ac:dyDescent="0.2">
      <c r="L131" s="2"/>
      <c r="S131" s="1"/>
      <c r="T131" s="1"/>
      <c r="U131"/>
      <c r="V131"/>
    </row>
    <row r="132" spans="12:22" x14ac:dyDescent="0.2">
      <c r="L132" s="2"/>
      <c r="S132" s="1"/>
      <c r="T132" s="1"/>
      <c r="U132"/>
      <c r="V132"/>
    </row>
    <row r="133" spans="12:22" x14ac:dyDescent="0.2">
      <c r="L133" s="2"/>
      <c r="S133" s="1"/>
      <c r="T133" s="1"/>
      <c r="U133"/>
      <c r="V133"/>
    </row>
    <row r="134" spans="12:22" x14ac:dyDescent="0.2">
      <c r="L134" s="2"/>
      <c r="S134" s="1"/>
      <c r="T134" s="1"/>
      <c r="U134"/>
      <c r="V134"/>
    </row>
    <row r="135" spans="12:22" x14ac:dyDescent="0.2">
      <c r="L135" s="2"/>
      <c r="S135" s="1"/>
      <c r="T135" s="1"/>
      <c r="U135"/>
      <c r="V135"/>
    </row>
    <row r="136" spans="12:22" x14ac:dyDescent="0.2">
      <c r="L136" s="2"/>
      <c r="S136" s="1"/>
      <c r="T136" s="1"/>
      <c r="U136"/>
      <c r="V136"/>
    </row>
    <row r="137" spans="12:22" x14ac:dyDescent="0.2">
      <c r="L137" s="2"/>
      <c r="S137" s="1"/>
      <c r="T137" s="1"/>
      <c r="U137"/>
      <c r="V137"/>
    </row>
    <row r="138" spans="12:22" x14ac:dyDescent="0.2">
      <c r="L138" s="2"/>
      <c r="S138" s="1"/>
      <c r="T138" s="1"/>
      <c r="U138"/>
      <c r="V138"/>
    </row>
    <row r="139" spans="12:22" x14ac:dyDescent="0.2">
      <c r="L139" s="2"/>
      <c r="S139" s="1"/>
      <c r="T139" s="1"/>
      <c r="U139"/>
      <c r="V139"/>
    </row>
    <row r="140" spans="12:22" x14ac:dyDescent="0.2">
      <c r="L140" s="2"/>
      <c r="S140" s="1"/>
      <c r="T140" s="1"/>
      <c r="U140"/>
      <c r="V140"/>
    </row>
    <row r="141" spans="12:22" x14ac:dyDescent="0.2">
      <c r="L141" s="2"/>
      <c r="S141" s="1"/>
      <c r="T141" s="1"/>
      <c r="U141"/>
      <c r="V141"/>
    </row>
    <row r="142" spans="12:22" x14ac:dyDescent="0.2">
      <c r="L142" s="2"/>
      <c r="S142" s="1"/>
      <c r="T142" s="1"/>
      <c r="U142"/>
      <c r="V142"/>
    </row>
    <row r="143" spans="12:22" x14ac:dyDescent="0.2">
      <c r="L143" s="2"/>
      <c r="S143" s="1"/>
      <c r="T143" s="1"/>
      <c r="U143"/>
      <c r="V143"/>
    </row>
    <row r="144" spans="12:22" x14ac:dyDescent="0.2">
      <c r="L144" s="2"/>
      <c r="S144" s="1"/>
      <c r="T144" s="1"/>
      <c r="U144"/>
      <c r="V144"/>
    </row>
    <row r="145" spans="12:22" x14ac:dyDescent="0.2">
      <c r="L145" s="2"/>
      <c r="S145" s="1"/>
      <c r="T145" s="1"/>
      <c r="U145"/>
      <c r="V145"/>
    </row>
    <row r="146" spans="12:22" x14ac:dyDescent="0.2">
      <c r="L146" s="2"/>
      <c r="S146" s="1"/>
      <c r="T146" s="1"/>
      <c r="U146"/>
      <c r="V146"/>
    </row>
    <row r="147" spans="12:22" x14ac:dyDescent="0.2">
      <c r="L147" s="2"/>
      <c r="S147" s="1"/>
      <c r="T147" s="1"/>
      <c r="U147"/>
      <c r="V147"/>
    </row>
    <row r="148" spans="12:22" x14ac:dyDescent="0.2">
      <c r="L148" s="2"/>
      <c r="S148" s="1"/>
      <c r="T148" s="1"/>
      <c r="U148"/>
      <c r="V148"/>
    </row>
    <row r="149" spans="12:22" x14ac:dyDescent="0.2">
      <c r="L149" s="2"/>
      <c r="S149" s="1"/>
      <c r="T149" s="1"/>
      <c r="U149"/>
      <c r="V149"/>
    </row>
    <row r="150" spans="12:22" x14ac:dyDescent="0.2">
      <c r="L150" s="2"/>
      <c r="S150" s="1"/>
      <c r="T150" s="1"/>
      <c r="U150"/>
      <c r="V150"/>
    </row>
    <row r="151" spans="12:22" x14ac:dyDescent="0.2">
      <c r="L151" s="2"/>
      <c r="S151" s="1"/>
      <c r="T151" s="1"/>
      <c r="U151"/>
      <c r="V151"/>
    </row>
    <row r="152" spans="12:22" x14ac:dyDescent="0.2">
      <c r="L152" s="2"/>
      <c r="S152" s="1"/>
      <c r="T152" s="1"/>
      <c r="U152"/>
      <c r="V152"/>
    </row>
    <row r="153" spans="12:22" x14ac:dyDescent="0.2">
      <c r="L153" s="2"/>
      <c r="S153" s="1"/>
      <c r="T153" s="1"/>
      <c r="U153"/>
      <c r="V153"/>
    </row>
    <row r="154" spans="12:22" x14ac:dyDescent="0.2">
      <c r="L154" s="2"/>
      <c r="S154" s="1"/>
      <c r="T154" s="1"/>
      <c r="U154"/>
      <c r="V154"/>
    </row>
    <row r="155" spans="12:22" x14ac:dyDescent="0.2">
      <c r="L155" s="2"/>
      <c r="S155" s="1"/>
      <c r="T155" s="1"/>
      <c r="U155"/>
      <c r="V155"/>
    </row>
    <row r="156" spans="12:22" x14ac:dyDescent="0.2">
      <c r="L156" s="2"/>
      <c r="S156" s="1"/>
      <c r="T156" s="1"/>
      <c r="U156"/>
      <c r="V156"/>
    </row>
    <row r="157" spans="12:22" x14ac:dyDescent="0.2">
      <c r="L157" s="2"/>
      <c r="S157" s="1"/>
      <c r="T157" s="1"/>
      <c r="U157"/>
      <c r="V157"/>
    </row>
    <row r="158" spans="12:22" x14ac:dyDescent="0.2">
      <c r="L158" s="2"/>
      <c r="S158" s="1"/>
      <c r="T158" s="1"/>
      <c r="U158"/>
      <c r="V158"/>
    </row>
    <row r="159" spans="12:22" x14ac:dyDescent="0.2">
      <c r="L159" s="2"/>
      <c r="S159" s="1"/>
      <c r="T159" s="1"/>
      <c r="U159"/>
      <c r="V159"/>
    </row>
    <row r="160" spans="12:22" x14ac:dyDescent="0.2">
      <c r="L160" s="2"/>
      <c r="S160" s="1"/>
      <c r="T160" s="1"/>
      <c r="U160"/>
      <c r="V160"/>
    </row>
    <row r="161" spans="12:22" x14ac:dyDescent="0.2">
      <c r="L161" s="2"/>
      <c r="S161" s="1"/>
      <c r="T161" s="1"/>
      <c r="U161"/>
      <c r="V161"/>
    </row>
    <row r="162" spans="12:22" x14ac:dyDescent="0.2">
      <c r="L162" s="2"/>
      <c r="S162" s="1"/>
      <c r="T162" s="1"/>
      <c r="U162"/>
      <c r="V162"/>
    </row>
    <row r="163" spans="12:22" x14ac:dyDescent="0.2">
      <c r="L163" s="2"/>
      <c r="S163" s="1"/>
      <c r="T163" s="1"/>
      <c r="U163"/>
      <c r="V163"/>
    </row>
    <row r="164" spans="12:22" x14ac:dyDescent="0.2">
      <c r="L164" s="2"/>
      <c r="S164" s="1"/>
      <c r="T164" s="1"/>
      <c r="U164"/>
      <c r="V164"/>
    </row>
    <row r="165" spans="12:22" x14ac:dyDescent="0.2">
      <c r="L165" s="2"/>
      <c r="S165" s="1"/>
      <c r="T165" s="1"/>
      <c r="U165"/>
      <c r="V165"/>
    </row>
    <row r="166" spans="12:22" x14ac:dyDescent="0.2">
      <c r="L166" s="2"/>
      <c r="S166" s="1"/>
      <c r="T166" s="1"/>
      <c r="U166"/>
      <c r="V166"/>
    </row>
    <row r="167" spans="12:22" x14ac:dyDescent="0.2">
      <c r="L167" s="2"/>
      <c r="S167" s="1"/>
      <c r="T167" s="1"/>
      <c r="U167"/>
      <c r="V167"/>
    </row>
    <row r="168" spans="12:22" x14ac:dyDescent="0.2">
      <c r="L168" s="2"/>
      <c r="S168" s="1"/>
      <c r="T168" s="1"/>
      <c r="U168"/>
      <c r="V168"/>
    </row>
    <row r="169" spans="12:22" x14ac:dyDescent="0.2">
      <c r="L169" s="2"/>
      <c r="S169" s="1"/>
      <c r="T169" s="1"/>
      <c r="U169"/>
      <c r="V169"/>
    </row>
    <row r="170" spans="12:22" x14ac:dyDescent="0.2">
      <c r="L170" s="2"/>
      <c r="S170" s="1"/>
      <c r="T170" s="1"/>
      <c r="U170"/>
      <c r="V170"/>
    </row>
    <row r="171" spans="12:22" x14ac:dyDescent="0.2">
      <c r="L171" s="2"/>
      <c r="S171" s="1"/>
      <c r="T171" s="1"/>
      <c r="U171"/>
      <c r="V171"/>
    </row>
    <row r="172" spans="12:22" x14ac:dyDescent="0.2">
      <c r="L172" s="2"/>
      <c r="S172" s="1"/>
      <c r="T172" s="1"/>
      <c r="U172"/>
      <c r="V172"/>
    </row>
    <row r="173" spans="12:22" x14ac:dyDescent="0.2">
      <c r="L173" s="2"/>
      <c r="S173" s="1"/>
      <c r="T173" s="1"/>
      <c r="U173"/>
      <c r="V173"/>
    </row>
    <row r="174" spans="12:22" x14ac:dyDescent="0.2">
      <c r="L174" s="2"/>
      <c r="S174" s="1"/>
      <c r="T174" s="1"/>
      <c r="U174"/>
      <c r="V174"/>
    </row>
    <row r="175" spans="12:22" x14ac:dyDescent="0.2">
      <c r="L175" s="2"/>
      <c r="S175" s="1"/>
      <c r="T175" s="1"/>
      <c r="U175"/>
      <c r="V175"/>
    </row>
    <row r="176" spans="12:22" x14ac:dyDescent="0.2">
      <c r="L176" s="2"/>
      <c r="S176" s="1"/>
      <c r="T176" s="1"/>
      <c r="U176"/>
      <c r="V176"/>
    </row>
    <row r="177" spans="12:22" x14ac:dyDescent="0.2">
      <c r="L177" s="2"/>
      <c r="S177" s="1"/>
      <c r="T177" s="1"/>
      <c r="U177"/>
      <c r="V177"/>
    </row>
    <row r="178" spans="12:22" x14ac:dyDescent="0.2">
      <c r="L178" s="2"/>
      <c r="S178" s="1"/>
      <c r="T178" s="1"/>
      <c r="U178"/>
      <c r="V178"/>
    </row>
    <row r="179" spans="12:22" x14ac:dyDescent="0.2">
      <c r="L179" s="2"/>
      <c r="S179" s="1"/>
      <c r="T179" s="1"/>
      <c r="U179"/>
      <c r="V179"/>
    </row>
    <row r="180" spans="12:22" x14ac:dyDescent="0.2">
      <c r="L180" s="2"/>
      <c r="S180" s="1"/>
      <c r="T180" s="1"/>
      <c r="U180"/>
      <c r="V180"/>
    </row>
    <row r="181" spans="12:22" x14ac:dyDescent="0.2">
      <c r="L181" s="2"/>
      <c r="S181" s="1"/>
      <c r="T181" s="1"/>
      <c r="U181"/>
      <c r="V181"/>
    </row>
    <row r="182" spans="12:22" x14ac:dyDescent="0.2">
      <c r="L182" s="2"/>
      <c r="S182" s="1"/>
      <c r="T182" s="1"/>
      <c r="U182"/>
      <c r="V182"/>
    </row>
    <row r="183" spans="12:22" x14ac:dyDescent="0.2">
      <c r="L183" s="2"/>
      <c r="S183" s="1"/>
      <c r="T183" s="1"/>
      <c r="U183"/>
      <c r="V183"/>
    </row>
    <row r="184" spans="12:22" x14ac:dyDescent="0.2">
      <c r="L184" s="2"/>
      <c r="S184" s="1"/>
      <c r="T184" s="1"/>
      <c r="U184"/>
      <c r="V184"/>
    </row>
    <row r="185" spans="12:22" x14ac:dyDescent="0.2">
      <c r="L185" s="2"/>
      <c r="S185" s="1"/>
      <c r="T185" s="1"/>
      <c r="U185"/>
      <c r="V185"/>
    </row>
    <row r="186" spans="12:22" x14ac:dyDescent="0.2">
      <c r="L186" s="2"/>
      <c r="S186" s="1"/>
      <c r="T186" s="1"/>
      <c r="U186"/>
      <c r="V186"/>
    </row>
    <row r="187" spans="12:22" x14ac:dyDescent="0.2">
      <c r="L187" s="2"/>
      <c r="S187" s="1"/>
      <c r="T187" s="1"/>
      <c r="U187"/>
      <c r="V187"/>
    </row>
    <row r="188" spans="12:22" x14ac:dyDescent="0.2">
      <c r="L188" s="2"/>
      <c r="S188" s="1"/>
      <c r="T188" s="1"/>
      <c r="U188"/>
      <c r="V188"/>
    </row>
    <row r="189" spans="12:22" x14ac:dyDescent="0.2">
      <c r="L189" s="2"/>
      <c r="S189" s="1"/>
      <c r="T189" s="1"/>
      <c r="U189"/>
      <c r="V189"/>
    </row>
    <row r="190" spans="12:22" x14ac:dyDescent="0.2">
      <c r="L190" s="2"/>
      <c r="S190" s="1"/>
      <c r="T190" s="1"/>
      <c r="U190"/>
      <c r="V190"/>
    </row>
    <row r="191" spans="12:22" x14ac:dyDescent="0.2">
      <c r="L191" s="2"/>
      <c r="S191" s="1"/>
      <c r="T191" s="1"/>
      <c r="U191"/>
      <c r="V191"/>
    </row>
    <row r="192" spans="12:22" x14ac:dyDescent="0.2">
      <c r="L192" s="2"/>
      <c r="S192" s="1"/>
      <c r="T192" s="1"/>
      <c r="U192"/>
      <c r="V192"/>
    </row>
    <row r="193" spans="12:22" x14ac:dyDescent="0.2">
      <c r="L193" s="2"/>
      <c r="S193" s="1"/>
      <c r="T193" s="1"/>
      <c r="U193"/>
      <c r="V193"/>
    </row>
    <row r="194" spans="12:22" x14ac:dyDescent="0.2">
      <c r="L194" s="2"/>
      <c r="S194" s="1"/>
      <c r="T194" s="1"/>
      <c r="U194"/>
      <c r="V194"/>
    </row>
    <row r="195" spans="12:22" x14ac:dyDescent="0.2">
      <c r="L195" s="2"/>
      <c r="S195" s="1"/>
      <c r="T195" s="1"/>
      <c r="U195"/>
      <c r="V195"/>
    </row>
    <row r="196" spans="12:22" x14ac:dyDescent="0.2">
      <c r="L196" s="2"/>
      <c r="S196" s="1"/>
      <c r="T196" s="1"/>
      <c r="U196"/>
      <c r="V196"/>
    </row>
    <row r="197" spans="12:22" x14ac:dyDescent="0.2">
      <c r="L197" s="2"/>
      <c r="S197" s="1"/>
      <c r="T197" s="1"/>
      <c r="U197"/>
      <c r="V197"/>
    </row>
    <row r="198" spans="12:22" x14ac:dyDescent="0.2">
      <c r="L198" s="2"/>
      <c r="S198" s="1"/>
      <c r="T198" s="1"/>
      <c r="U198"/>
      <c r="V198"/>
    </row>
    <row r="199" spans="12:22" x14ac:dyDescent="0.2">
      <c r="L199" s="2"/>
      <c r="S199" s="1"/>
      <c r="T199" s="1"/>
      <c r="U199"/>
      <c r="V199"/>
    </row>
    <row r="200" spans="12:22" x14ac:dyDescent="0.2">
      <c r="L200" s="2"/>
      <c r="S200" s="1"/>
      <c r="T200" s="1"/>
      <c r="U200"/>
      <c r="V200"/>
    </row>
    <row r="201" spans="12:22" x14ac:dyDescent="0.2">
      <c r="L201" s="2"/>
      <c r="S201" s="1"/>
      <c r="T201" s="1"/>
      <c r="U201"/>
      <c r="V201"/>
    </row>
    <row r="202" spans="12:22" x14ac:dyDescent="0.2">
      <c r="L202" s="2"/>
      <c r="S202" s="1"/>
      <c r="T202" s="1"/>
      <c r="U202"/>
      <c r="V202"/>
    </row>
    <row r="203" spans="12:22" x14ac:dyDescent="0.2">
      <c r="L203" s="2"/>
      <c r="S203" s="1"/>
      <c r="T203" s="1"/>
      <c r="U203"/>
      <c r="V203"/>
    </row>
    <row r="204" spans="12:22" x14ac:dyDescent="0.2">
      <c r="L204" s="2"/>
      <c r="S204" s="1"/>
      <c r="T204" s="1"/>
      <c r="U204"/>
      <c r="V204"/>
    </row>
    <row r="205" spans="12:22" x14ac:dyDescent="0.2">
      <c r="L205" s="2"/>
      <c r="S205" s="1"/>
      <c r="T205" s="1"/>
      <c r="U205"/>
      <c r="V205"/>
    </row>
    <row r="206" spans="12:22" x14ac:dyDescent="0.2">
      <c r="L206" s="2"/>
      <c r="S206" s="1"/>
      <c r="T206" s="1"/>
      <c r="U206"/>
      <c r="V206"/>
    </row>
    <row r="207" spans="12:22" x14ac:dyDescent="0.2">
      <c r="L207" s="2"/>
      <c r="S207" s="1"/>
      <c r="T207" s="1"/>
      <c r="U207"/>
      <c r="V207"/>
    </row>
    <row r="208" spans="12:22" x14ac:dyDescent="0.2">
      <c r="L208" s="2"/>
      <c r="S208" s="1"/>
      <c r="T208" s="1"/>
      <c r="U208"/>
      <c r="V208"/>
    </row>
    <row r="209" spans="12:22" x14ac:dyDescent="0.2">
      <c r="L209" s="2"/>
      <c r="S209" s="1"/>
      <c r="T209" s="1"/>
      <c r="U209"/>
      <c r="V209"/>
    </row>
    <row r="210" spans="12:22" x14ac:dyDescent="0.2">
      <c r="L210" s="2"/>
      <c r="S210" s="1"/>
      <c r="T210" s="1"/>
      <c r="U210"/>
      <c r="V210"/>
    </row>
    <row r="211" spans="12:22" x14ac:dyDescent="0.2">
      <c r="L211" s="2"/>
      <c r="S211" s="1"/>
      <c r="T211" s="1"/>
      <c r="U211"/>
      <c r="V211"/>
    </row>
    <row r="212" spans="12:22" x14ac:dyDescent="0.2">
      <c r="L212" s="2"/>
      <c r="S212" s="1"/>
      <c r="T212" s="1"/>
      <c r="U212"/>
      <c r="V212"/>
    </row>
    <row r="213" spans="12:22" x14ac:dyDescent="0.2">
      <c r="L213" s="2"/>
      <c r="S213" s="1"/>
      <c r="T213" s="1"/>
      <c r="U213"/>
      <c r="V213"/>
    </row>
    <row r="214" spans="12:22" x14ac:dyDescent="0.2">
      <c r="L214" s="2"/>
      <c r="S214" s="1"/>
      <c r="T214" s="1"/>
      <c r="U214"/>
      <c r="V214"/>
    </row>
    <row r="215" spans="12:22" x14ac:dyDescent="0.2">
      <c r="L215" s="2"/>
      <c r="S215" s="1"/>
      <c r="T215" s="1"/>
      <c r="U215"/>
      <c r="V215"/>
    </row>
    <row r="216" spans="12:22" x14ac:dyDescent="0.2">
      <c r="L216" s="2"/>
      <c r="S216" s="1"/>
      <c r="T216" s="1"/>
      <c r="U216"/>
      <c r="V216"/>
    </row>
    <row r="217" spans="12:22" x14ac:dyDescent="0.2">
      <c r="L217" s="2"/>
      <c r="S217" s="1"/>
      <c r="T217" s="1"/>
      <c r="U217"/>
      <c r="V217"/>
    </row>
    <row r="218" spans="12:22" x14ac:dyDescent="0.2">
      <c r="L218" s="2"/>
      <c r="S218" s="1"/>
      <c r="T218" s="1"/>
      <c r="U218"/>
      <c r="V218"/>
    </row>
    <row r="219" spans="12:22" x14ac:dyDescent="0.2">
      <c r="L219" s="2"/>
      <c r="S219" s="1"/>
      <c r="T219" s="1"/>
      <c r="U219"/>
      <c r="V219"/>
    </row>
    <row r="220" spans="12:22" x14ac:dyDescent="0.2">
      <c r="L220" s="2"/>
      <c r="S220" s="1"/>
      <c r="T220" s="1"/>
      <c r="U220"/>
      <c r="V220"/>
    </row>
    <row r="221" spans="12:22" x14ac:dyDescent="0.2">
      <c r="L221" s="2"/>
      <c r="S221" s="1"/>
      <c r="T221" s="1"/>
      <c r="U221"/>
      <c r="V221"/>
    </row>
    <row r="222" spans="12:22" x14ac:dyDescent="0.2">
      <c r="L222" s="2"/>
      <c r="S222" s="1"/>
      <c r="T222" s="1"/>
      <c r="U222"/>
      <c r="V222"/>
    </row>
    <row r="223" spans="12:22" x14ac:dyDescent="0.2">
      <c r="L223" s="2"/>
      <c r="S223" s="1"/>
      <c r="T223" s="1"/>
      <c r="U223"/>
      <c r="V223"/>
    </row>
    <row r="224" spans="12:22" x14ac:dyDescent="0.2">
      <c r="L224" s="2"/>
      <c r="S224" s="1"/>
      <c r="T224" s="1"/>
      <c r="U224"/>
      <c r="V224"/>
    </row>
    <row r="225" spans="12:22" x14ac:dyDescent="0.2">
      <c r="L225" s="2"/>
      <c r="S225" s="1"/>
      <c r="T225" s="1"/>
      <c r="U225"/>
      <c r="V225"/>
    </row>
    <row r="226" spans="12:22" x14ac:dyDescent="0.2">
      <c r="L226" s="2"/>
      <c r="S226" s="1"/>
      <c r="T226" s="1"/>
      <c r="U226"/>
      <c r="V226"/>
    </row>
    <row r="227" spans="12:22" x14ac:dyDescent="0.2">
      <c r="L227" s="2"/>
      <c r="S227" s="1"/>
      <c r="T227" s="1"/>
      <c r="U227"/>
      <c r="V227"/>
    </row>
    <row r="228" spans="12:22" x14ac:dyDescent="0.2">
      <c r="L228" s="2"/>
      <c r="S228" s="1"/>
      <c r="T228" s="1"/>
      <c r="U228"/>
      <c r="V228"/>
    </row>
    <row r="229" spans="12:22" x14ac:dyDescent="0.2">
      <c r="L229" s="2"/>
      <c r="S229" s="1"/>
      <c r="T229" s="1"/>
      <c r="U229"/>
      <c r="V229"/>
    </row>
    <row r="230" spans="12:22" x14ac:dyDescent="0.2">
      <c r="L230" s="2"/>
      <c r="S230" s="1"/>
      <c r="T230" s="1"/>
      <c r="U230"/>
      <c r="V230"/>
    </row>
    <row r="231" spans="12:22" x14ac:dyDescent="0.2">
      <c r="L231" s="2"/>
      <c r="S231" s="1"/>
      <c r="T231" s="1"/>
      <c r="U231"/>
      <c r="V231"/>
    </row>
    <row r="232" spans="12:22" x14ac:dyDescent="0.2">
      <c r="L232" s="2"/>
      <c r="S232" s="1"/>
      <c r="T232" s="1"/>
      <c r="U232"/>
      <c r="V232"/>
    </row>
    <row r="233" spans="12:22" x14ac:dyDescent="0.2">
      <c r="L233" s="2"/>
      <c r="S233" s="1"/>
      <c r="T233" s="1"/>
      <c r="U233"/>
      <c r="V233"/>
    </row>
    <row r="234" spans="12:22" x14ac:dyDescent="0.2">
      <c r="L234" s="2"/>
      <c r="S234" s="1"/>
      <c r="T234" s="1"/>
      <c r="U234"/>
      <c r="V234"/>
    </row>
    <row r="235" spans="12:22" x14ac:dyDescent="0.2">
      <c r="L235" s="2"/>
      <c r="S235" s="1"/>
      <c r="T235" s="1"/>
      <c r="U235"/>
      <c r="V235"/>
    </row>
    <row r="236" spans="12:22" x14ac:dyDescent="0.2">
      <c r="L236" s="2"/>
      <c r="S236" s="1"/>
      <c r="T236" s="1"/>
      <c r="U236"/>
      <c r="V236"/>
    </row>
    <row r="237" spans="12:22" x14ac:dyDescent="0.2">
      <c r="L237" s="2"/>
      <c r="S237" s="1"/>
      <c r="T237" s="1"/>
      <c r="U237"/>
      <c r="V237"/>
    </row>
    <row r="238" spans="12:22" x14ac:dyDescent="0.2">
      <c r="L238" s="2"/>
      <c r="S238" s="1"/>
      <c r="T238" s="1"/>
      <c r="U238"/>
      <c r="V238"/>
    </row>
    <row r="239" spans="12:22" x14ac:dyDescent="0.2">
      <c r="L239" s="2"/>
      <c r="S239" s="1"/>
      <c r="T239" s="1"/>
      <c r="U239"/>
      <c r="V239"/>
    </row>
    <row r="240" spans="12:22" x14ac:dyDescent="0.2">
      <c r="L240" s="2"/>
      <c r="S240" s="1"/>
      <c r="T240" s="1"/>
      <c r="U240"/>
      <c r="V240"/>
    </row>
    <row r="241" spans="12:22" x14ac:dyDescent="0.2">
      <c r="L241" s="2"/>
      <c r="S241" s="1"/>
      <c r="T241" s="1"/>
      <c r="U241"/>
      <c r="V241"/>
    </row>
    <row r="242" spans="12:22" x14ac:dyDescent="0.2">
      <c r="L242" s="2"/>
      <c r="S242" s="1"/>
      <c r="T242" s="1"/>
      <c r="U242"/>
      <c r="V242"/>
    </row>
    <row r="243" spans="12:22" x14ac:dyDescent="0.2">
      <c r="L243" s="2"/>
      <c r="S243" s="1"/>
      <c r="T243" s="1"/>
      <c r="U243"/>
      <c r="V243"/>
    </row>
    <row r="244" spans="12:22" x14ac:dyDescent="0.2">
      <c r="L244" s="2"/>
      <c r="S244" s="1"/>
      <c r="T244" s="1"/>
      <c r="U244"/>
      <c r="V244"/>
    </row>
    <row r="245" spans="12:22" x14ac:dyDescent="0.2">
      <c r="L245" s="2"/>
      <c r="S245" s="1"/>
      <c r="T245" s="1"/>
      <c r="U245"/>
      <c r="V245"/>
    </row>
    <row r="246" spans="12:22" x14ac:dyDescent="0.2">
      <c r="L246" s="2"/>
      <c r="S246" s="1"/>
      <c r="T246" s="1"/>
      <c r="U246"/>
      <c r="V246"/>
    </row>
    <row r="247" spans="12:22" x14ac:dyDescent="0.2">
      <c r="L247" s="2"/>
      <c r="S247" s="1"/>
      <c r="T247" s="1"/>
      <c r="U247"/>
      <c r="V247"/>
    </row>
    <row r="248" spans="12:22" x14ac:dyDescent="0.2">
      <c r="L248" s="2"/>
      <c r="S248" s="1"/>
      <c r="T248" s="1"/>
      <c r="U248"/>
      <c r="V248"/>
    </row>
    <row r="249" spans="12:22" x14ac:dyDescent="0.2">
      <c r="L249" s="2"/>
      <c r="S249" s="1"/>
      <c r="T249" s="1"/>
      <c r="U249"/>
      <c r="V249"/>
    </row>
    <row r="250" spans="12:22" x14ac:dyDescent="0.2">
      <c r="L250" s="2"/>
      <c r="S250" s="1"/>
      <c r="T250" s="1"/>
      <c r="U250"/>
      <c r="V250"/>
    </row>
    <row r="251" spans="12:22" x14ac:dyDescent="0.2">
      <c r="L251" s="2"/>
      <c r="S251" s="1"/>
      <c r="T251" s="1"/>
      <c r="U251"/>
      <c r="V251"/>
    </row>
    <row r="252" spans="12:22" x14ac:dyDescent="0.2">
      <c r="L252" s="2"/>
      <c r="S252" s="1"/>
      <c r="T252" s="1"/>
      <c r="U252"/>
      <c r="V252"/>
    </row>
    <row r="253" spans="12:22" x14ac:dyDescent="0.2">
      <c r="L253" s="2"/>
      <c r="S253" s="1"/>
      <c r="T253" s="1"/>
      <c r="U253"/>
      <c r="V253"/>
    </row>
    <row r="254" spans="12:22" x14ac:dyDescent="0.2">
      <c r="L254" s="2"/>
      <c r="S254" s="1"/>
      <c r="T254" s="1"/>
      <c r="U254"/>
      <c r="V254"/>
    </row>
    <row r="255" spans="12:22" x14ac:dyDescent="0.2">
      <c r="L255" s="2"/>
      <c r="S255" s="1"/>
      <c r="T255" s="1"/>
      <c r="U255"/>
      <c r="V255"/>
    </row>
    <row r="256" spans="12:22" x14ac:dyDescent="0.2">
      <c r="L256" s="2"/>
      <c r="S256" s="1"/>
      <c r="T256" s="1"/>
      <c r="U256"/>
      <c r="V256"/>
    </row>
    <row r="257" spans="12:22" x14ac:dyDescent="0.2">
      <c r="L257" s="2"/>
      <c r="S257" s="1"/>
      <c r="T257" s="1"/>
      <c r="U257"/>
      <c r="V257"/>
    </row>
    <row r="258" spans="12:22" x14ac:dyDescent="0.2">
      <c r="L258" s="2"/>
      <c r="S258" s="1"/>
      <c r="T258" s="1"/>
      <c r="U258"/>
      <c r="V258"/>
    </row>
    <row r="259" spans="12:22" x14ac:dyDescent="0.2">
      <c r="L259" s="2"/>
      <c r="S259" s="1"/>
      <c r="T259" s="1"/>
      <c r="U259"/>
      <c r="V259"/>
    </row>
    <row r="260" spans="12:22" x14ac:dyDescent="0.2">
      <c r="L260" s="2"/>
      <c r="S260" s="1"/>
      <c r="T260" s="1"/>
      <c r="U260"/>
      <c r="V260"/>
    </row>
    <row r="261" spans="12:22" x14ac:dyDescent="0.2">
      <c r="L261" s="2"/>
      <c r="S261" s="1"/>
      <c r="T261" s="1"/>
      <c r="U261"/>
      <c r="V261"/>
    </row>
    <row r="262" spans="12:22" x14ac:dyDescent="0.2">
      <c r="L262" s="2"/>
      <c r="S262" s="1"/>
      <c r="T262" s="1"/>
      <c r="U262"/>
      <c r="V262"/>
    </row>
    <row r="263" spans="12:22" x14ac:dyDescent="0.2">
      <c r="L263" s="2"/>
      <c r="S263" s="1"/>
      <c r="T263" s="1"/>
      <c r="U263"/>
      <c r="V263"/>
    </row>
    <row r="264" spans="12:22" x14ac:dyDescent="0.2">
      <c r="L264" s="2"/>
      <c r="S264" s="1"/>
      <c r="T264" s="1"/>
      <c r="U264"/>
      <c r="V264"/>
    </row>
    <row r="265" spans="12:22" x14ac:dyDescent="0.2">
      <c r="L265" s="2"/>
      <c r="S265" s="1"/>
      <c r="T265" s="1"/>
      <c r="U265"/>
      <c r="V265"/>
    </row>
    <row r="266" spans="12:22" x14ac:dyDescent="0.2">
      <c r="L266" s="2"/>
      <c r="S266" s="1"/>
      <c r="T266" s="1"/>
      <c r="U266"/>
      <c r="V266"/>
    </row>
    <row r="267" spans="12:22" x14ac:dyDescent="0.2">
      <c r="L267" s="2"/>
      <c r="S267" s="1"/>
      <c r="T267" s="1"/>
      <c r="U267"/>
      <c r="V267"/>
    </row>
    <row r="268" spans="12:22" x14ac:dyDescent="0.2">
      <c r="L268" s="2"/>
      <c r="S268" s="1"/>
      <c r="T268" s="1"/>
      <c r="U268"/>
      <c r="V268"/>
    </row>
    <row r="269" spans="12:22" x14ac:dyDescent="0.2">
      <c r="L269" s="2"/>
      <c r="S269" s="1"/>
      <c r="T269" s="1"/>
      <c r="U269"/>
      <c r="V269"/>
    </row>
    <row r="270" spans="12:22" x14ac:dyDescent="0.2">
      <c r="L270" s="2"/>
      <c r="S270" s="1"/>
      <c r="T270" s="1"/>
      <c r="U270"/>
      <c r="V270"/>
    </row>
    <row r="271" spans="12:22" x14ac:dyDescent="0.2">
      <c r="L271" s="2"/>
      <c r="S271" s="1"/>
      <c r="T271" s="1"/>
      <c r="U271"/>
      <c r="V271"/>
    </row>
    <row r="272" spans="12:22" x14ac:dyDescent="0.2">
      <c r="L272" s="2"/>
      <c r="S272" s="1"/>
      <c r="T272" s="1"/>
      <c r="U272"/>
      <c r="V272"/>
    </row>
    <row r="273" spans="12:22" x14ac:dyDescent="0.2">
      <c r="L273" s="2"/>
      <c r="S273" s="1"/>
      <c r="T273" s="1"/>
      <c r="U273"/>
      <c r="V273"/>
    </row>
    <row r="274" spans="12:22" x14ac:dyDescent="0.2">
      <c r="L274" s="2"/>
      <c r="S274" s="1"/>
      <c r="T274" s="1"/>
      <c r="U274"/>
      <c r="V274"/>
    </row>
    <row r="275" spans="12:22" x14ac:dyDescent="0.2">
      <c r="L275" s="2"/>
      <c r="S275" s="1"/>
      <c r="T275" s="1"/>
      <c r="U275"/>
      <c r="V275"/>
    </row>
    <row r="276" spans="12:22" x14ac:dyDescent="0.2">
      <c r="L276" s="2"/>
      <c r="S276" s="1"/>
      <c r="T276" s="1"/>
      <c r="U276"/>
      <c r="V276"/>
    </row>
    <row r="277" spans="12:22" x14ac:dyDescent="0.2">
      <c r="L277" s="2"/>
      <c r="S277" s="1"/>
      <c r="T277" s="1"/>
      <c r="U277"/>
      <c r="V277"/>
    </row>
    <row r="278" spans="12:22" x14ac:dyDescent="0.2">
      <c r="L278" s="2"/>
      <c r="S278" s="1"/>
      <c r="T278" s="1"/>
      <c r="U278"/>
      <c r="V278"/>
    </row>
    <row r="279" spans="12:22" x14ac:dyDescent="0.2">
      <c r="L279" s="2"/>
      <c r="S279" s="1"/>
      <c r="T279" s="1"/>
      <c r="U279"/>
      <c r="V279"/>
    </row>
    <row r="280" spans="12:22" x14ac:dyDescent="0.2">
      <c r="L280" s="2"/>
      <c r="S280" s="1"/>
      <c r="T280" s="1"/>
      <c r="U280"/>
      <c r="V280"/>
    </row>
    <row r="281" spans="12:22" x14ac:dyDescent="0.2">
      <c r="L281" s="2"/>
      <c r="S281" s="1"/>
      <c r="T281" s="1"/>
      <c r="U281"/>
      <c r="V281"/>
    </row>
    <row r="282" spans="12:22" x14ac:dyDescent="0.2">
      <c r="L282" s="2"/>
      <c r="S282" s="1"/>
      <c r="T282" s="1"/>
      <c r="U282"/>
      <c r="V282"/>
    </row>
    <row r="283" spans="12:22" x14ac:dyDescent="0.2">
      <c r="L283" s="2"/>
      <c r="S283" s="1"/>
      <c r="T283" s="1"/>
      <c r="U283"/>
      <c r="V283"/>
    </row>
    <row r="284" spans="12:22" x14ac:dyDescent="0.2">
      <c r="L284" s="2"/>
      <c r="S284" s="1"/>
      <c r="T284" s="1"/>
      <c r="U284"/>
      <c r="V284"/>
    </row>
    <row r="285" spans="12:22" x14ac:dyDescent="0.2">
      <c r="L285" s="2"/>
      <c r="S285" s="1"/>
      <c r="T285" s="1"/>
      <c r="U285"/>
      <c r="V285"/>
    </row>
    <row r="286" spans="12:22" x14ac:dyDescent="0.2">
      <c r="L286" s="2"/>
      <c r="S286" s="1"/>
      <c r="T286" s="1"/>
      <c r="U286"/>
      <c r="V286"/>
    </row>
    <row r="287" spans="12:22" x14ac:dyDescent="0.2">
      <c r="L287" s="2"/>
      <c r="S287" s="1"/>
      <c r="T287" s="1"/>
      <c r="U287"/>
      <c r="V287"/>
    </row>
    <row r="288" spans="12:22" x14ac:dyDescent="0.2">
      <c r="L288" s="2"/>
      <c r="S288" s="1"/>
      <c r="T288" s="1"/>
      <c r="U288"/>
      <c r="V288"/>
    </row>
    <row r="289" spans="12:22" x14ac:dyDescent="0.2">
      <c r="L289" s="2"/>
      <c r="S289" s="1"/>
      <c r="T289" s="1"/>
      <c r="U289"/>
      <c r="V289"/>
    </row>
    <row r="290" spans="12:22" x14ac:dyDescent="0.2">
      <c r="L290" s="2"/>
      <c r="S290" s="1"/>
      <c r="T290" s="1"/>
      <c r="U290"/>
      <c r="V290"/>
    </row>
    <row r="291" spans="12:22" x14ac:dyDescent="0.2">
      <c r="L291" s="2"/>
      <c r="S291" s="1"/>
      <c r="T291" s="1"/>
      <c r="U291"/>
      <c r="V291"/>
    </row>
    <row r="292" spans="12:22" x14ac:dyDescent="0.2">
      <c r="L292" s="2"/>
      <c r="S292" s="1"/>
      <c r="T292" s="1"/>
      <c r="U292"/>
      <c r="V292"/>
    </row>
    <row r="293" spans="12:22" x14ac:dyDescent="0.2">
      <c r="L293" s="2"/>
      <c r="S293" s="1"/>
      <c r="T293" s="1"/>
      <c r="U293"/>
      <c r="V293"/>
    </row>
    <row r="294" spans="12:22" x14ac:dyDescent="0.2">
      <c r="L294" s="2"/>
      <c r="S294" s="1"/>
      <c r="T294" s="1"/>
      <c r="U294"/>
      <c r="V294"/>
    </row>
    <row r="295" spans="12:22" x14ac:dyDescent="0.2">
      <c r="L295" s="2"/>
      <c r="S295" s="1"/>
      <c r="T295" s="1"/>
      <c r="U295"/>
      <c r="V295"/>
    </row>
    <row r="296" spans="12:22" x14ac:dyDescent="0.2">
      <c r="L296" s="2"/>
      <c r="S296" s="1"/>
      <c r="T296" s="1"/>
      <c r="U296"/>
      <c r="V296"/>
    </row>
    <row r="297" spans="12:22" x14ac:dyDescent="0.2">
      <c r="L297" s="2"/>
      <c r="S297" s="1"/>
      <c r="T297" s="1"/>
      <c r="U297"/>
      <c r="V297"/>
    </row>
    <row r="298" spans="12:22" x14ac:dyDescent="0.2">
      <c r="L298" s="2"/>
      <c r="S298" s="1"/>
      <c r="T298" s="1"/>
      <c r="U298"/>
      <c r="V298"/>
    </row>
    <row r="299" spans="12:22" x14ac:dyDescent="0.2">
      <c r="L299" s="2"/>
      <c r="S299" s="1"/>
      <c r="T299" s="1"/>
      <c r="U299"/>
      <c r="V299"/>
    </row>
    <row r="300" spans="12:22" x14ac:dyDescent="0.2">
      <c r="L300" s="2"/>
      <c r="S300" s="1"/>
      <c r="T300" s="1"/>
      <c r="U300"/>
      <c r="V300"/>
    </row>
    <row r="301" spans="12:22" x14ac:dyDescent="0.2">
      <c r="L301" s="2"/>
      <c r="S301" s="1"/>
      <c r="T301" s="1"/>
      <c r="U301"/>
      <c r="V301"/>
    </row>
    <row r="302" spans="12:22" x14ac:dyDescent="0.2">
      <c r="L302" s="2"/>
      <c r="S302" s="1"/>
      <c r="T302" s="1"/>
      <c r="U302"/>
      <c r="V302"/>
    </row>
    <row r="303" spans="12:22" x14ac:dyDescent="0.2">
      <c r="L303" s="2"/>
      <c r="S303" s="1"/>
      <c r="T303" s="1"/>
      <c r="U303"/>
      <c r="V303"/>
    </row>
    <row r="304" spans="12:22" x14ac:dyDescent="0.2">
      <c r="L304" s="2"/>
      <c r="S304" s="1"/>
      <c r="T304" s="1"/>
      <c r="U304"/>
      <c r="V304"/>
    </row>
    <row r="305" spans="12:22" x14ac:dyDescent="0.2">
      <c r="L305" s="2"/>
      <c r="S305" s="1"/>
      <c r="T305" s="1"/>
      <c r="U305"/>
      <c r="V305"/>
    </row>
    <row r="306" spans="12:22" x14ac:dyDescent="0.2">
      <c r="L306" s="2"/>
      <c r="S306" s="1"/>
      <c r="T306" s="1"/>
      <c r="U306"/>
      <c r="V306"/>
    </row>
    <row r="307" spans="12:22" x14ac:dyDescent="0.2">
      <c r="L307" s="2"/>
      <c r="S307" s="1"/>
      <c r="T307" s="1"/>
      <c r="U307"/>
      <c r="V307"/>
    </row>
    <row r="308" spans="12:22" x14ac:dyDescent="0.2">
      <c r="L308" s="2"/>
      <c r="S308" s="1"/>
      <c r="T308" s="1"/>
      <c r="U308"/>
      <c r="V308"/>
    </row>
    <row r="309" spans="12:22" x14ac:dyDescent="0.2">
      <c r="L309" s="2"/>
      <c r="S309" s="1"/>
      <c r="T309" s="1"/>
      <c r="U309"/>
      <c r="V309"/>
    </row>
    <row r="310" spans="12:22" x14ac:dyDescent="0.2">
      <c r="L310" s="2"/>
      <c r="S310" s="1"/>
      <c r="T310" s="1"/>
      <c r="U310"/>
      <c r="V310"/>
    </row>
    <row r="311" spans="12:22" x14ac:dyDescent="0.2">
      <c r="L311" s="2"/>
      <c r="S311" s="1"/>
      <c r="T311" s="1"/>
      <c r="U311"/>
      <c r="V311"/>
    </row>
    <row r="312" spans="12:22" x14ac:dyDescent="0.2">
      <c r="L312" s="2"/>
      <c r="S312" s="1"/>
      <c r="T312" s="1"/>
      <c r="U312"/>
      <c r="V312"/>
    </row>
    <row r="313" spans="12:22" x14ac:dyDescent="0.2">
      <c r="L313" s="2"/>
      <c r="S313" s="1"/>
      <c r="T313" s="1"/>
      <c r="U313"/>
      <c r="V313"/>
    </row>
    <row r="314" spans="12:22" x14ac:dyDescent="0.2">
      <c r="L314" s="2"/>
      <c r="S314" s="1"/>
      <c r="T314" s="1"/>
      <c r="U314"/>
      <c r="V314"/>
    </row>
    <row r="315" spans="12:22" x14ac:dyDescent="0.2">
      <c r="L315" s="2"/>
      <c r="S315" s="1"/>
      <c r="T315" s="1"/>
      <c r="U315"/>
      <c r="V315"/>
    </row>
    <row r="316" spans="12:22" x14ac:dyDescent="0.2">
      <c r="L316" s="2"/>
      <c r="S316" s="1"/>
      <c r="T316" s="1"/>
      <c r="U316"/>
      <c r="V316"/>
    </row>
    <row r="317" spans="12:22" x14ac:dyDescent="0.2">
      <c r="L317" s="2"/>
      <c r="S317" s="1"/>
      <c r="T317" s="1"/>
      <c r="U317"/>
      <c r="V317"/>
    </row>
    <row r="318" spans="12:22" x14ac:dyDescent="0.2">
      <c r="L318" s="2"/>
      <c r="S318" s="1"/>
      <c r="T318" s="1"/>
      <c r="U318"/>
      <c r="V318"/>
    </row>
    <row r="319" spans="12:22" x14ac:dyDescent="0.2">
      <c r="L319" s="2"/>
      <c r="S319" s="1"/>
      <c r="T319" s="1"/>
      <c r="U319"/>
      <c r="V319"/>
    </row>
    <row r="320" spans="12:22" x14ac:dyDescent="0.2">
      <c r="L320" s="2"/>
      <c r="S320" s="1"/>
      <c r="T320" s="1"/>
      <c r="U320"/>
      <c r="V320"/>
    </row>
    <row r="321" spans="12:22" x14ac:dyDescent="0.2">
      <c r="L321" s="2"/>
      <c r="S321" s="1"/>
      <c r="T321" s="1"/>
      <c r="U321"/>
      <c r="V321"/>
    </row>
    <row r="322" spans="12:22" x14ac:dyDescent="0.2">
      <c r="L322" s="2"/>
      <c r="S322" s="1"/>
      <c r="T322" s="1"/>
      <c r="U322"/>
      <c r="V322"/>
    </row>
    <row r="323" spans="12:22" x14ac:dyDescent="0.2">
      <c r="L323" s="2"/>
      <c r="S323" s="1"/>
      <c r="T323" s="1"/>
      <c r="U323"/>
      <c r="V323"/>
    </row>
    <row r="324" spans="12:22" x14ac:dyDescent="0.2">
      <c r="L324" s="2"/>
      <c r="S324" s="1"/>
      <c r="T324" s="1"/>
      <c r="U324"/>
      <c r="V324"/>
    </row>
    <row r="325" spans="12:22" x14ac:dyDescent="0.2">
      <c r="L325" s="2"/>
      <c r="S325" s="1"/>
      <c r="T325" s="1"/>
      <c r="U325"/>
      <c r="V325"/>
    </row>
    <row r="326" spans="12:22" x14ac:dyDescent="0.2">
      <c r="L326" s="2"/>
      <c r="S326" s="1"/>
      <c r="T326" s="1"/>
      <c r="U326"/>
      <c r="V326"/>
    </row>
    <row r="327" spans="12:22" x14ac:dyDescent="0.2">
      <c r="L327" s="2"/>
      <c r="S327" s="1"/>
      <c r="T327" s="1"/>
      <c r="U327"/>
      <c r="V327"/>
    </row>
    <row r="328" spans="12:22" x14ac:dyDescent="0.2">
      <c r="L328" s="2"/>
      <c r="S328" s="1"/>
      <c r="T328" s="1"/>
      <c r="U328"/>
      <c r="V328"/>
    </row>
    <row r="329" spans="12:22" x14ac:dyDescent="0.2">
      <c r="L329" s="2"/>
      <c r="S329" s="1"/>
      <c r="T329" s="1"/>
      <c r="U329"/>
      <c r="V329"/>
    </row>
    <row r="330" spans="12:22" x14ac:dyDescent="0.2">
      <c r="L330" s="2"/>
      <c r="S330" s="1"/>
      <c r="T330" s="1"/>
      <c r="U330"/>
      <c r="V330"/>
    </row>
    <row r="331" spans="12:22" x14ac:dyDescent="0.2">
      <c r="L331" s="2"/>
      <c r="S331" s="1"/>
      <c r="T331" s="1"/>
      <c r="U331"/>
      <c r="V331"/>
    </row>
    <row r="332" spans="12:22" x14ac:dyDescent="0.2">
      <c r="L332" s="2"/>
      <c r="S332" s="1"/>
      <c r="T332" s="1"/>
      <c r="U332"/>
      <c r="V332"/>
    </row>
    <row r="333" spans="12:22" x14ac:dyDescent="0.2">
      <c r="L333" s="2"/>
      <c r="S333" s="1"/>
      <c r="T333" s="1"/>
      <c r="U333"/>
      <c r="V333"/>
    </row>
    <row r="334" spans="12:22" x14ac:dyDescent="0.2">
      <c r="L334" s="2"/>
      <c r="S334" s="1"/>
      <c r="T334" s="1"/>
      <c r="U334"/>
      <c r="V334"/>
    </row>
    <row r="335" spans="12:22" x14ac:dyDescent="0.2">
      <c r="L335" s="2"/>
      <c r="S335" s="1"/>
      <c r="T335" s="1"/>
      <c r="U335"/>
      <c r="V335"/>
    </row>
    <row r="336" spans="12:22" x14ac:dyDescent="0.2">
      <c r="L336" s="2"/>
      <c r="S336" s="1"/>
      <c r="T336" s="1"/>
      <c r="U336"/>
      <c r="V336"/>
    </row>
    <row r="337" spans="12:22" x14ac:dyDescent="0.2">
      <c r="L337" s="2"/>
      <c r="S337" s="1"/>
      <c r="T337" s="1"/>
      <c r="U337"/>
      <c r="V337"/>
    </row>
    <row r="338" spans="12:22" x14ac:dyDescent="0.2">
      <c r="L338" s="2"/>
      <c r="S338" s="1"/>
      <c r="T338" s="1"/>
      <c r="U338"/>
      <c r="V338"/>
    </row>
    <row r="339" spans="12:22" x14ac:dyDescent="0.2">
      <c r="L339" s="2"/>
      <c r="S339" s="1"/>
      <c r="T339" s="1"/>
      <c r="U339"/>
      <c r="V339"/>
    </row>
    <row r="340" spans="12:22" x14ac:dyDescent="0.2">
      <c r="L340" s="2"/>
      <c r="S340" s="1"/>
      <c r="T340" s="1"/>
      <c r="U340"/>
      <c r="V340"/>
    </row>
    <row r="341" spans="12:22" x14ac:dyDescent="0.2">
      <c r="L341" s="2"/>
      <c r="S341" s="1"/>
      <c r="T341" s="1"/>
      <c r="U341"/>
      <c r="V341"/>
    </row>
    <row r="342" spans="12:22" x14ac:dyDescent="0.2">
      <c r="L342" s="2"/>
      <c r="S342" s="1"/>
      <c r="T342" s="1"/>
      <c r="U342"/>
      <c r="V342"/>
    </row>
    <row r="343" spans="12:22" x14ac:dyDescent="0.2">
      <c r="L343" s="2"/>
      <c r="S343" s="1"/>
      <c r="T343" s="1"/>
      <c r="U343"/>
      <c r="V343"/>
    </row>
    <row r="344" spans="12:22" x14ac:dyDescent="0.2">
      <c r="L344" s="2"/>
      <c r="S344" s="1"/>
      <c r="T344" s="1"/>
      <c r="U344"/>
      <c r="V344"/>
    </row>
    <row r="345" spans="12:22" x14ac:dyDescent="0.2">
      <c r="L345" s="2"/>
      <c r="S345" s="1"/>
      <c r="T345" s="1"/>
      <c r="U345"/>
      <c r="V345"/>
    </row>
    <row r="346" spans="12:22" x14ac:dyDescent="0.2">
      <c r="L346" s="2"/>
      <c r="S346" s="1"/>
      <c r="T346" s="1"/>
      <c r="U346"/>
      <c r="V346"/>
    </row>
    <row r="347" spans="12:22" x14ac:dyDescent="0.2">
      <c r="L347" s="2"/>
      <c r="S347" s="1"/>
      <c r="T347" s="1"/>
      <c r="U347"/>
      <c r="V347"/>
    </row>
    <row r="348" spans="12:22" x14ac:dyDescent="0.2">
      <c r="L348" s="2"/>
      <c r="S348" s="1"/>
      <c r="T348" s="1"/>
      <c r="U348"/>
      <c r="V348"/>
    </row>
    <row r="349" spans="12:22" x14ac:dyDescent="0.2">
      <c r="L349" s="2"/>
      <c r="S349" s="1"/>
      <c r="T349" s="1"/>
      <c r="U349"/>
      <c r="V349"/>
    </row>
    <row r="350" spans="12:22" x14ac:dyDescent="0.2">
      <c r="L350" s="2"/>
      <c r="S350" s="1"/>
      <c r="T350" s="1"/>
      <c r="U350"/>
      <c r="V350"/>
    </row>
    <row r="351" spans="12:22" x14ac:dyDescent="0.2">
      <c r="L351" s="2"/>
      <c r="S351" s="1"/>
      <c r="T351" s="1"/>
      <c r="U351"/>
      <c r="V351"/>
    </row>
    <row r="352" spans="12:22" x14ac:dyDescent="0.2">
      <c r="L352" s="2"/>
      <c r="S352" s="1"/>
      <c r="T352" s="1"/>
      <c r="U352"/>
      <c r="V352"/>
    </row>
    <row r="353" spans="12:22" x14ac:dyDescent="0.2">
      <c r="L353" s="2"/>
      <c r="S353" s="1"/>
      <c r="T353" s="1"/>
      <c r="U353"/>
      <c r="V353"/>
    </row>
    <row r="354" spans="12:22" x14ac:dyDescent="0.2">
      <c r="L354" s="2"/>
      <c r="S354" s="1"/>
      <c r="T354" s="1"/>
      <c r="U354"/>
      <c r="V354"/>
    </row>
    <row r="355" spans="12:22" x14ac:dyDescent="0.2">
      <c r="L355" s="2"/>
      <c r="S355" s="1"/>
      <c r="T355" s="1"/>
      <c r="U355"/>
      <c r="V355"/>
    </row>
    <row r="356" spans="12:22" x14ac:dyDescent="0.2">
      <c r="L356" s="2"/>
      <c r="S356" s="1"/>
      <c r="T356" s="1"/>
      <c r="U356"/>
      <c r="V356"/>
    </row>
    <row r="357" spans="12:22" x14ac:dyDescent="0.2">
      <c r="L357" s="2"/>
      <c r="S357" s="1"/>
      <c r="T357" s="1"/>
      <c r="U357"/>
      <c r="V357"/>
    </row>
    <row r="358" spans="12:22" x14ac:dyDescent="0.2">
      <c r="L358" s="2"/>
      <c r="S358" s="1"/>
      <c r="T358" s="1"/>
      <c r="U358"/>
      <c r="V358"/>
    </row>
    <row r="359" spans="12:22" x14ac:dyDescent="0.2">
      <c r="L359" s="2"/>
      <c r="S359" s="1"/>
      <c r="T359" s="1"/>
      <c r="U359"/>
      <c r="V359"/>
    </row>
    <row r="360" spans="12:22" x14ac:dyDescent="0.2">
      <c r="L360" s="2"/>
      <c r="S360" s="1"/>
      <c r="T360" s="1"/>
      <c r="U360"/>
      <c r="V360"/>
    </row>
    <row r="361" spans="12:22" x14ac:dyDescent="0.2">
      <c r="L361" s="2"/>
      <c r="S361" s="1"/>
      <c r="T361" s="1"/>
      <c r="U361"/>
      <c r="V361"/>
    </row>
    <row r="362" spans="12:22" x14ac:dyDescent="0.2">
      <c r="L362" s="2"/>
      <c r="S362" s="1"/>
      <c r="T362" s="1"/>
      <c r="U362"/>
      <c r="V362"/>
    </row>
    <row r="363" spans="12:22" x14ac:dyDescent="0.2">
      <c r="L363" s="2"/>
      <c r="S363" s="1"/>
      <c r="T363" s="1"/>
      <c r="U363"/>
      <c r="V363"/>
    </row>
    <row r="364" spans="12:22" x14ac:dyDescent="0.2">
      <c r="L364" s="2"/>
      <c r="S364" s="1"/>
      <c r="T364" s="1"/>
      <c r="U364"/>
      <c r="V364"/>
    </row>
    <row r="365" spans="12:22" x14ac:dyDescent="0.2">
      <c r="L365" s="2"/>
      <c r="S365" s="1"/>
      <c r="T365" s="1"/>
      <c r="U365"/>
      <c r="V365"/>
    </row>
    <row r="366" spans="12:22" x14ac:dyDescent="0.2">
      <c r="L366" s="2"/>
      <c r="S366" s="1"/>
      <c r="T366" s="1"/>
      <c r="U366"/>
      <c r="V366"/>
    </row>
    <row r="367" spans="12:22" x14ac:dyDescent="0.2">
      <c r="L367" s="2"/>
      <c r="S367" s="1"/>
      <c r="T367" s="1"/>
      <c r="U367"/>
      <c r="V367"/>
    </row>
    <row r="368" spans="12:22" x14ac:dyDescent="0.2">
      <c r="L368" s="2"/>
      <c r="S368" s="1"/>
      <c r="T368" s="1"/>
      <c r="U368"/>
      <c r="V368"/>
    </row>
    <row r="369" spans="12:22" x14ac:dyDescent="0.2">
      <c r="L369" s="2"/>
      <c r="S369" s="1"/>
      <c r="T369" s="1"/>
      <c r="U369"/>
      <c r="V369"/>
    </row>
    <row r="370" spans="12:22" x14ac:dyDescent="0.2">
      <c r="L370" s="2"/>
      <c r="S370" s="1"/>
      <c r="T370" s="1"/>
      <c r="U370"/>
      <c r="V370"/>
    </row>
    <row r="371" spans="12:22" x14ac:dyDescent="0.2">
      <c r="L371" s="2"/>
      <c r="S371" s="1"/>
      <c r="T371" s="1"/>
      <c r="U371"/>
      <c r="V371"/>
    </row>
    <row r="372" spans="12:22" x14ac:dyDescent="0.2">
      <c r="L372" s="2"/>
      <c r="S372" s="1"/>
      <c r="T372" s="1"/>
      <c r="U372"/>
      <c r="V372"/>
    </row>
    <row r="373" spans="12:22" x14ac:dyDescent="0.2">
      <c r="L373" s="2"/>
      <c r="S373" s="1"/>
      <c r="T373" s="1"/>
      <c r="U373"/>
      <c r="V373"/>
    </row>
    <row r="374" spans="12:22" x14ac:dyDescent="0.2">
      <c r="L374" s="2"/>
      <c r="S374" s="1"/>
      <c r="T374" s="1"/>
      <c r="U374"/>
      <c r="V374"/>
    </row>
    <row r="375" spans="12:22" x14ac:dyDescent="0.2">
      <c r="L375" s="2"/>
      <c r="S375" s="1"/>
      <c r="T375" s="1"/>
      <c r="U375"/>
      <c r="V375"/>
    </row>
    <row r="376" spans="12:22" x14ac:dyDescent="0.2">
      <c r="L376" s="2"/>
      <c r="S376" s="1"/>
      <c r="T376" s="1"/>
      <c r="U376"/>
      <c r="V376"/>
    </row>
    <row r="377" spans="12:22" x14ac:dyDescent="0.2">
      <c r="L377" s="2"/>
      <c r="S377" s="1"/>
      <c r="T377" s="1"/>
      <c r="U377"/>
      <c r="V377"/>
    </row>
    <row r="378" spans="12:22" x14ac:dyDescent="0.2">
      <c r="L378" s="2"/>
      <c r="S378" s="1"/>
      <c r="T378" s="1"/>
      <c r="U378"/>
      <c r="V378"/>
    </row>
    <row r="379" spans="12:22" x14ac:dyDescent="0.2">
      <c r="L379" s="2"/>
      <c r="S379" s="1"/>
      <c r="T379" s="1"/>
      <c r="U379"/>
      <c r="V379"/>
    </row>
    <row r="380" spans="12:22" x14ac:dyDescent="0.2">
      <c r="L380" s="2"/>
      <c r="S380" s="1"/>
      <c r="T380" s="1"/>
      <c r="U380"/>
      <c r="V380"/>
    </row>
    <row r="381" spans="12:22" x14ac:dyDescent="0.2">
      <c r="L381" s="2"/>
      <c r="S381" s="1"/>
      <c r="T381" s="1"/>
      <c r="U381"/>
      <c r="V381"/>
    </row>
    <row r="382" spans="12:22" x14ac:dyDescent="0.2">
      <c r="L382" s="2"/>
      <c r="S382" s="1"/>
      <c r="T382" s="1"/>
      <c r="U382"/>
      <c r="V382"/>
    </row>
    <row r="383" spans="12:22" x14ac:dyDescent="0.2">
      <c r="L383" s="2"/>
      <c r="S383" s="1"/>
      <c r="T383" s="1"/>
      <c r="U383"/>
      <c r="V383"/>
    </row>
    <row r="384" spans="12:22" x14ac:dyDescent="0.2">
      <c r="L384" s="2"/>
      <c r="S384" s="1"/>
      <c r="T384" s="1"/>
      <c r="U384"/>
      <c r="V384"/>
    </row>
    <row r="385" spans="12:22" x14ac:dyDescent="0.2">
      <c r="L385" s="2"/>
      <c r="S385" s="1"/>
      <c r="T385" s="1"/>
      <c r="U385"/>
      <c r="V385"/>
    </row>
    <row r="386" spans="12:22" x14ac:dyDescent="0.2">
      <c r="L386" s="2"/>
      <c r="S386" s="1"/>
      <c r="T386" s="1"/>
      <c r="U386"/>
      <c r="V386"/>
    </row>
    <row r="387" spans="12:22" x14ac:dyDescent="0.2">
      <c r="L387" s="2"/>
      <c r="S387" s="1"/>
      <c r="T387" s="1"/>
      <c r="U387"/>
      <c r="V387"/>
    </row>
    <row r="388" spans="12:22" x14ac:dyDescent="0.2">
      <c r="L388" s="2"/>
      <c r="S388" s="1"/>
      <c r="T388" s="1"/>
      <c r="U388"/>
      <c r="V388"/>
    </row>
    <row r="389" spans="12:22" x14ac:dyDescent="0.2">
      <c r="L389" s="2"/>
      <c r="S389" s="1"/>
      <c r="T389" s="1"/>
      <c r="U389"/>
      <c r="V389"/>
    </row>
    <row r="390" spans="12:22" x14ac:dyDescent="0.2">
      <c r="L390" s="2"/>
      <c r="S390" s="1"/>
      <c r="T390" s="1"/>
      <c r="U390"/>
      <c r="V390"/>
    </row>
    <row r="391" spans="12:22" x14ac:dyDescent="0.2">
      <c r="L391" s="2"/>
      <c r="S391" s="1"/>
      <c r="T391" s="1"/>
      <c r="U391"/>
      <c r="V391"/>
    </row>
    <row r="392" spans="12:22" x14ac:dyDescent="0.2">
      <c r="L392" s="2"/>
      <c r="S392" s="1"/>
      <c r="T392" s="1"/>
      <c r="U392"/>
      <c r="V392"/>
    </row>
    <row r="393" spans="12:22" x14ac:dyDescent="0.2">
      <c r="L393" s="2"/>
      <c r="S393" s="1"/>
      <c r="T393" s="1"/>
      <c r="U393"/>
      <c r="V393"/>
    </row>
    <row r="394" spans="12:22" x14ac:dyDescent="0.2">
      <c r="L394" s="2"/>
      <c r="S394" s="1"/>
      <c r="T394" s="1"/>
      <c r="U394"/>
      <c r="V394"/>
    </row>
    <row r="395" spans="12:22" x14ac:dyDescent="0.2">
      <c r="L395" s="2"/>
      <c r="S395" s="1"/>
      <c r="T395" s="1"/>
      <c r="U395"/>
      <c r="V395"/>
    </row>
    <row r="396" spans="12:22" x14ac:dyDescent="0.2">
      <c r="L396" s="2"/>
      <c r="S396" s="1"/>
      <c r="T396" s="1"/>
      <c r="U396"/>
      <c r="V396"/>
    </row>
    <row r="397" spans="12:22" x14ac:dyDescent="0.2">
      <c r="L397" s="2"/>
      <c r="S397" s="1"/>
      <c r="T397" s="1"/>
      <c r="U397"/>
      <c r="V397"/>
    </row>
    <row r="398" spans="12:22" x14ac:dyDescent="0.2">
      <c r="L398" s="2"/>
      <c r="S398" s="1"/>
      <c r="T398" s="1"/>
      <c r="U398"/>
      <c r="V398"/>
    </row>
    <row r="399" spans="12:22" x14ac:dyDescent="0.2">
      <c r="L399" s="2"/>
      <c r="S399" s="1"/>
      <c r="T399" s="1"/>
      <c r="U399"/>
      <c r="V399"/>
    </row>
    <row r="400" spans="12:22" x14ac:dyDescent="0.2">
      <c r="L400" s="2"/>
      <c r="S400" s="1"/>
      <c r="T400" s="1"/>
      <c r="U400"/>
      <c r="V400"/>
    </row>
    <row r="401" spans="12:22" x14ac:dyDescent="0.2">
      <c r="L401" s="2"/>
      <c r="S401" s="1"/>
      <c r="T401" s="1"/>
      <c r="U401"/>
      <c r="V401"/>
    </row>
    <row r="402" spans="12:22" x14ac:dyDescent="0.2">
      <c r="L402" s="2"/>
      <c r="S402" s="1"/>
      <c r="T402" s="1"/>
      <c r="U402"/>
      <c r="V402"/>
    </row>
    <row r="403" spans="12:22" x14ac:dyDescent="0.2">
      <c r="L403" s="2"/>
      <c r="S403" s="1"/>
      <c r="T403" s="1"/>
      <c r="U403"/>
      <c r="V403"/>
    </row>
    <row r="404" spans="12:22" x14ac:dyDescent="0.2">
      <c r="L404" s="2"/>
      <c r="S404" s="1"/>
      <c r="T404" s="1"/>
      <c r="U404"/>
      <c r="V404"/>
    </row>
    <row r="405" spans="12:22" x14ac:dyDescent="0.2">
      <c r="L405" s="2"/>
      <c r="S405" s="1"/>
      <c r="T405" s="1"/>
      <c r="U405"/>
      <c r="V405"/>
    </row>
    <row r="406" spans="12:22" x14ac:dyDescent="0.2">
      <c r="L406" s="2"/>
      <c r="S406" s="1"/>
      <c r="T406" s="1"/>
      <c r="U406"/>
      <c r="V406"/>
    </row>
    <row r="407" spans="12:22" x14ac:dyDescent="0.2">
      <c r="L407" s="2"/>
      <c r="S407" s="1"/>
      <c r="T407" s="1"/>
      <c r="U407"/>
      <c r="V407"/>
    </row>
    <row r="408" spans="12:22" x14ac:dyDescent="0.2">
      <c r="L408" s="2"/>
      <c r="S408" s="1"/>
      <c r="T408" s="1"/>
      <c r="U408"/>
      <c r="V408"/>
    </row>
    <row r="409" spans="12:22" x14ac:dyDescent="0.2">
      <c r="L409" s="2"/>
      <c r="S409" s="1"/>
      <c r="T409" s="1"/>
      <c r="U409"/>
      <c r="V409"/>
    </row>
    <row r="410" spans="12:22" x14ac:dyDescent="0.2">
      <c r="L410" s="2"/>
      <c r="S410" s="1"/>
      <c r="T410" s="1"/>
      <c r="U410"/>
      <c r="V410"/>
    </row>
    <row r="411" spans="12:22" x14ac:dyDescent="0.2">
      <c r="L411" s="2"/>
      <c r="S411" s="1"/>
      <c r="T411" s="1"/>
      <c r="U411"/>
      <c r="V411"/>
    </row>
    <row r="412" spans="12:22" x14ac:dyDescent="0.2">
      <c r="L412" s="2"/>
      <c r="S412" s="1"/>
      <c r="T412" s="1"/>
      <c r="U412"/>
      <c r="V412"/>
    </row>
    <row r="413" spans="12:22" x14ac:dyDescent="0.2">
      <c r="L413" s="2"/>
      <c r="S413" s="1"/>
      <c r="T413" s="1"/>
      <c r="U413"/>
      <c r="V413"/>
    </row>
    <row r="414" spans="12:22" x14ac:dyDescent="0.2">
      <c r="L414" s="2"/>
      <c r="S414" s="1"/>
      <c r="T414" s="1"/>
      <c r="U414"/>
      <c r="V414"/>
    </row>
    <row r="415" spans="12:22" x14ac:dyDescent="0.2">
      <c r="L415" s="2"/>
      <c r="S415" s="1"/>
      <c r="T415" s="1"/>
      <c r="U415"/>
      <c r="V415"/>
    </row>
    <row r="416" spans="12:22" x14ac:dyDescent="0.2">
      <c r="L416" s="2"/>
      <c r="S416" s="1"/>
      <c r="T416" s="1"/>
      <c r="U416"/>
      <c r="V416"/>
    </row>
    <row r="417" spans="12:22" x14ac:dyDescent="0.2">
      <c r="L417" s="2"/>
      <c r="S417" s="1"/>
      <c r="T417" s="1"/>
      <c r="U417"/>
      <c r="V417"/>
    </row>
    <row r="418" spans="12:22" x14ac:dyDescent="0.2">
      <c r="L418" s="2"/>
      <c r="S418" s="1"/>
      <c r="T418" s="1"/>
      <c r="U418"/>
      <c r="V418"/>
    </row>
    <row r="419" spans="12:22" x14ac:dyDescent="0.2">
      <c r="L419" s="2"/>
      <c r="S419" s="1"/>
      <c r="T419" s="1"/>
      <c r="U419"/>
      <c r="V419"/>
    </row>
    <row r="420" spans="12:22" x14ac:dyDescent="0.2">
      <c r="L420" s="2"/>
      <c r="S420" s="1"/>
      <c r="T420" s="1"/>
      <c r="U420"/>
      <c r="V420"/>
    </row>
    <row r="421" spans="12:22" x14ac:dyDescent="0.2">
      <c r="L421" s="2"/>
      <c r="S421" s="1"/>
      <c r="T421" s="1"/>
      <c r="U421"/>
      <c r="V421"/>
    </row>
    <row r="422" spans="12:22" x14ac:dyDescent="0.2">
      <c r="L422" s="2"/>
      <c r="S422" s="1"/>
      <c r="T422" s="1"/>
      <c r="U422"/>
      <c r="V422"/>
    </row>
    <row r="423" spans="12:22" x14ac:dyDescent="0.2">
      <c r="L423" s="2"/>
      <c r="S423" s="1"/>
      <c r="T423" s="1"/>
      <c r="U423"/>
      <c r="V423"/>
    </row>
    <row r="424" spans="12:22" x14ac:dyDescent="0.2">
      <c r="L424" s="2"/>
      <c r="S424" s="1"/>
      <c r="T424" s="1"/>
      <c r="U424"/>
      <c r="V424"/>
    </row>
    <row r="425" spans="12:22" x14ac:dyDescent="0.2">
      <c r="L425" s="2"/>
      <c r="S425" s="1"/>
      <c r="T425" s="1"/>
      <c r="U425"/>
      <c r="V425"/>
    </row>
    <row r="426" spans="12:22" x14ac:dyDescent="0.2">
      <c r="L426" s="2"/>
      <c r="S426" s="1"/>
      <c r="T426" s="1"/>
      <c r="U426"/>
      <c r="V426"/>
    </row>
    <row r="427" spans="12:22" x14ac:dyDescent="0.2">
      <c r="L427" s="2"/>
      <c r="S427" s="1"/>
      <c r="T427" s="1"/>
      <c r="U427"/>
      <c r="V427"/>
    </row>
    <row r="428" spans="12:22" x14ac:dyDescent="0.2">
      <c r="L428" s="2"/>
      <c r="S428" s="1"/>
      <c r="T428" s="1"/>
      <c r="U428"/>
      <c r="V428"/>
    </row>
    <row r="429" spans="12:22" x14ac:dyDescent="0.2">
      <c r="L429" s="2"/>
      <c r="S429" s="1"/>
      <c r="T429" s="1"/>
      <c r="U429"/>
      <c r="V429"/>
    </row>
    <row r="430" spans="12:22" x14ac:dyDescent="0.2">
      <c r="L430" s="2"/>
      <c r="S430" s="1"/>
      <c r="T430" s="1"/>
      <c r="U430"/>
      <c r="V430"/>
    </row>
    <row r="431" spans="12:22" x14ac:dyDescent="0.2">
      <c r="L431" s="2"/>
      <c r="S431" s="1"/>
      <c r="T431" s="1"/>
      <c r="U431"/>
      <c r="V431"/>
    </row>
    <row r="432" spans="12:22" x14ac:dyDescent="0.2">
      <c r="L432" s="2"/>
      <c r="S432" s="1"/>
      <c r="T432" s="1"/>
      <c r="U432"/>
      <c r="V432"/>
    </row>
    <row r="433" spans="12:22" x14ac:dyDescent="0.2">
      <c r="L433" s="2"/>
      <c r="S433" s="1"/>
      <c r="T433" s="1"/>
      <c r="U433"/>
      <c r="V433"/>
    </row>
    <row r="434" spans="12:22" x14ac:dyDescent="0.2">
      <c r="L434" s="2"/>
      <c r="S434" s="1"/>
      <c r="T434" s="1"/>
      <c r="U434"/>
      <c r="V434"/>
    </row>
    <row r="435" spans="12:22" x14ac:dyDescent="0.2">
      <c r="L435" s="2"/>
      <c r="S435" s="1"/>
      <c r="T435" s="1"/>
      <c r="U435"/>
      <c r="V435"/>
    </row>
    <row r="436" spans="12:22" x14ac:dyDescent="0.2">
      <c r="L436" s="2"/>
      <c r="S436" s="1"/>
      <c r="T436" s="1"/>
      <c r="U436"/>
      <c r="V436"/>
    </row>
    <row r="437" spans="12:22" x14ac:dyDescent="0.2">
      <c r="L437" s="2"/>
      <c r="S437" s="1"/>
      <c r="T437" s="1"/>
      <c r="U437"/>
      <c r="V437"/>
    </row>
    <row r="438" spans="12:22" x14ac:dyDescent="0.2">
      <c r="L438" s="2"/>
      <c r="S438" s="1"/>
      <c r="T438" s="1"/>
      <c r="U438"/>
      <c r="V438"/>
    </row>
    <row r="439" spans="12:22" x14ac:dyDescent="0.2">
      <c r="L439" s="2"/>
      <c r="S439" s="1"/>
      <c r="T439" s="1"/>
      <c r="U439"/>
      <c r="V439"/>
    </row>
    <row r="440" spans="12:22" x14ac:dyDescent="0.2">
      <c r="L440" s="2"/>
      <c r="S440" s="1"/>
      <c r="T440" s="1"/>
      <c r="U440"/>
      <c r="V440"/>
    </row>
    <row r="441" spans="12:22" x14ac:dyDescent="0.2">
      <c r="L441" s="2"/>
      <c r="S441" s="1"/>
      <c r="T441" s="1"/>
      <c r="U441"/>
      <c r="V441"/>
    </row>
    <row r="442" spans="12:22" x14ac:dyDescent="0.2">
      <c r="L442" s="2"/>
      <c r="S442" s="1"/>
      <c r="T442" s="1"/>
      <c r="U442"/>
      <c r="V442"/>
    </row>
    <row r="443" spans="12:22" x14ac:dyDescent="0.2">
      <c r="L443" s="2"/>
      <c r="S443" s="1"/>
      <c r="T443" s="1"/>
      <c r="U443"/>
      <c r="V443"/>
    </row>
    <row r="444" spans="12:22" x14ac:dyDescent="0.2">
      <c r="L444" s="2"/>
      <c r="S444" s="1"/>
      <c r="T444" s="1"/>
      <c r="U444"/>
      <c r="V444"/>
    </row>
    <row r="445" spans="12:22" x14ac:dyDescent="0.2">
      <c r="L445" s="2"/>
      <c r="S445" s="1"/>
      <c r="T445" s="1"/>
      <c r="U445"/>
      <c r="V445"/>
    </row>
    <row r="446" spans="12:22" x14ac:dyDescent="0.2">
      <c r="L446" s="2"/>
      <c r="S446" s="1"/>
      <c r="T446" s="1"/>
      <c r="U446"/>
      <c r="V446"/>
    </row>
    <row r="447" spans="12:22" x14ac:dyDescent="0.2">
      <c r="L447" s="2"/>
      <c r="S447" s="1"/>
      <c r="T447" s="1"/>
      <c r="U447"/>
      <c r="V447"/>
    </row>
    <row r="448" spans="12:22" x14ac:dyDescent="0.2">
      <c r="L448" s="2"/>
      <c r="S448" s="1"/>
      <c r="T448" s="1"/>
      <c r="U448"/>
      <c r="V448"/>
    </row>
    <row r="449" spans="12:22" x14ac:dyDescent="0.2">
      <c r="L449" s="2"/>
      <c r="S449" s="1"/>
      <c r="T449" s="1"/>
      <c r="U449"/>
      <c r="V449"/>
    </row>
    <row r="450" spans="12:22" x14ac:dyDescent="0.2">
      <c r="L450" s="2"/>
      <c r="S450" s="1"/>
      <c r="T450" s="1"/>
      <c r="U450"/>
      <c r="V450"/>
    </row>
    <row r="451" spans="12:22" x14ac:dyDescent="0.2">
      <c r="L451" s="2"/>
      <c r="S451" s="1"/>
      <c r="T451" s="1"/>
      <c r="U451"/>
      <c r="V451"/>
    </row>
    <row r="452" spans="12:22" x14ac:dyDescent="0.2">
      <c r="L452" s="2"/>
      <c r="S452" s="1"/>
      <c r="T452" s="1"/>
      <c r="U452"/>
      <c r="V452"/>
    </row>
    <row r="453" spans="12:22" x14ac:dyDescent="0.2">
      <c r="L453" s="2"/>
      <c r="S453" s="1"/>
      <c r="T453" s="1"/>
      <c r="U453"/>
      <c r="V453"/>
    </row>
    <row r="454" spans="12:22" x14ac:dyDescent="0.2">
      <c r="L454" s="2"/>
      <c r="S454" s="1"/>
      <c r="T454" s="1"/>
      <c r="U454"/>
      <c r="V454"/>
    </row>
    <row r="455" spans="12:22" x14ac:dyDescent="0.2">
      <c r="L455" s="2"/>
      <c r="S455" s="1"/>
      <c r="T455" s="1"/>
      <c r="U455"/>
      <c r="V455"/>
    </row>
    <row r="456" spans="12:22" x14ac:dyDescent="0.2">
      <c r="L456" s="2"/>
      <c r="S456" s="1"/>
      <c r="T456" s="1"/>
      <c r="U456"/>
      <c r="V456"/>
    </row>
    <row r="457" spans="12:22" x14ac:dyDescent="0.2">
      <c r="L457" s="2"/>
      <c r="S457" s="1"/>
      <c r="T457" s="1"/>
      <c r="U457"/>
      <c r="V457"/>
    </row>
    <row r="458" spans="12:22" x14ac:dyDescent="0.2">
      <c r="L458" s="2"/>
      <c r="S458" s="1"/>
      <c r="T458" s="1"/>
      <c r="U458"/>
      <c r="V458"/>
    </row>
    <row r="459" spans="12:22" x14ac:dyDescent="0.2">
      <c r="L459" s="2"/>
      <c r="S459" s="1"/>
      <c r="T459" s="1"/>
      <c r="U459"/>
      <c r="V459"/>
    </row>
    <row r="460" spans="12:22" x14ac:dyDescent="0.2">
      <c r="L460" s="2"/>
      <c r="S460" s="1"/>
      <c r="T460" s="1"/>
      <c r="U460"/>
      <c r="V460"/>
    </row>
    <row r="461" spans="12:22" x14ac:dyDescent="0.2">
      <c r="L461" s="2"/>
      <c r="S461" s="1"/>
      <c r="T461" s="1"/>
      <c r="U461"/>
      <c r="V461"/>
    </row>
    <row r="462" spans="12:22" x14ac:dyDescent="0.2">
      <c r="L462" s="2"/>
      <c r="S462" s="1"/>
      <c r="T462" s="1"/>
      <c r="U462"/>
      <c r="V462"/>
    </row>
    <row r="463" spans="12:22" x14ac:dyDescent="0.2">
      <c r="L463" s="2"/>
      <c r="S463" s="1"/>
      <c r="T463" s="1"/>
      <c r="U463"/>
      <c r="V463"/>
    </row>
    <row r="464" spans="12:22" x14ac:dyDescent="0.2">
      <c r="L464" s="2"/>
      <c r="S464" s="1"/>
      <c r="T464" s="1"/>
      <c r="U464"/>
      <c r="V464"/>
    </row>
    <row r="465" spans="12:22" x14ac:dyDescent="0.2">
      <c r="L465" s="2"/>
      <c r="S465" s="1"/>
      <c r="T465" s="1"/>
      <c r="U465"/>
      <c r="V465"/>
    </row>
    <row r="466" spans="12:22" x14ac:dyDescent="0.2">
      <c r="L466" s="2"/>
      <c r="S466" s="1"/>
      <c r="T466" s="1"/>
      <c r="U466"/>
      <c r="V466"/>
    </row>
    <row r="467" spans="12:22" x14ac:dyDescent="0.2">
      <c r="L467" s="2"/>
      <c r="S467" s="1"/>
      <c r="T467" s="1"/>
      <c r="U467"/>
      <c r="V467"/>
    </row>
    <row r="468" spans="12:22" x14ac:dyDescent="0.2">
      <c r="L468" s="2"/>
      <c r="S468" s="1"/>
      <c r="T468" s="1"/>
      <c r="U468"/>
      <c r="V468"/>
    </row>
    <row r="469" spans="12:22" x14ac:dyDescent="0.2">
      <c r="L469" s="2"/>
      <c r="S469" s="1"/>
      <c r="T469" s="1"/>
      <c r="U469"/>
      <c r="V469"/>
    </row>
    <row r="470" spans="12:22" x14ac:dyDescent="0.2">
      <c r="L470" s="2"/>
      <c r="S470" s="1"/>
      <c r="T470" s="1"/>
      <c r="U470"/>
      <c r="V470"/>
    </row>
    <row r="471" spans="12:22" x14ac:dyDescent="0.2">
      <c r="L471" s="2"/>
      <c r="S471" s="1"/>
      <c r="T471" s="1"/>
      <c r="U471"/>
      <c r="V471"/>
    </row>
    <row r="472" spans="12:22" x14ac:dyDescent="0.2">
      <c r="L472" s="2"/>
      <c r="S472" s="1"/>
      <c r="T472" s="1"/>
      <c r="U472"/>
      <c r="V472"/>
    </row>
    <row r="473" spans="12:22" x14ac:dyDescent="0.2">
      <c r="L473" s="2"/>
      <c r="S473" s="1"/>
      <c r="T473" s="1"/>
      <c r="U473"/>
      <c r="V473"/>
    </row>
    <row r="474" spans="12:22" x14ac:dyDescent="0.2">
      <c r="L474" s="2"/>
      <c r="S474" s="1"/>
      <c r="T474" s="1"/>
      <c r="U474"/>
      <c r="V474"/>
    </row>
    <row r="475" spans="12:22" x14ac:dyDescent="0.2">
      <c r="L475" s="2"/>
      <c r="S475" s="1"/>
      <c r="T475" s="1"/>
      <c r="U475"/>
      <c r="V475"/>
    </row>
    <row r="476" spans="12:22" x14ac:dyDescent="0.2">
      <c r="L476" s="2"/>
      <c r="S476" s="1"/>
      <c r="T476" s="1"/>
      <c r="U476"/>
      <c r="V476"/>
    </row>
    <row r="477" spans="12:22" x14ac:dyDescent="0.2">
      <c r="L477" s="2"/>
      <c r="S477" s="1"/>
      <c r="T477" s="1"/>
      <c r="U477"/>
      <c r="V477"/>
    </row>
    <row r="478" spans="12:22" x14ac:dyDescent="0.2">
      <c r="L478" s="2"/>
      <c r="S478" s="1"/>
      <c r="T478" s="1"/>
      <c r="U478"/>
      <c r="V478"/>
    </row>
    <row r="479" spans="12:22" x14ac:dyDescent="0.2">
      <c r="L479" s="2"/>
      <c r="S479" s="1"/>
      <c r="T479" s="1"/>
      <c r="U479"/>
      <c r="V479"/>
    </row>
    <row r="480" spans="12:22" x14ac:dyDescent="0.2">
      <c r="L480" s="2"/>
      <c r="S480" s="1"/>
      <c r="T480" s="1"/>
      <c r="U480"/>
      <c r="V480"/>
    </row>
    <row r="481" spans="12:22" x14ac:dyDescent="0.2">
      <c r="L481" s="2"/>
      <c r="S481" s="1"/>
      <c r="T481" s="1"/>
      <c r="U481"/>
      <c r="V481"/>
    </row>
    <row r="482" spans="12:22" x14ac:dyDescent="0.2">
      <c r="L482" s="2"/>
      <c r="S482" s="1"/>
      <c r="T482" s="1"/>
      <c r="U482"/>
      <c r="V482"/>
    </row>
    <row r="483" spans="12:22" x14ac:dyDescent="0.2">
      <c r="L483" s="2"/>
      <c r="S483" s="1"/>
      <c r="T483" s="1"/>
      <c r="U483"/>
      <c r="V483"/>
    </row>
    <row r="484" spans="12:22" x14ac:dyDescent="0.2">
      <c r="L484" s="2"/>
      <c r="S484" s="1"/>
      <c r="T484" s="1"/>
      <c r="U484"/>
      <c r="V484"/>
    </row>
    <row r="485" spans="12:22" x14ac:dyDescent="0.2">
      <c r="L485" s="2"/>
      <c r="S485" s="1"/>
      <c r="T485" s="1"/>
      <c r="U485"/>
      <c r="V485"/>
    </row>
    <row r="486" spans="12:22" x14ac:dyDescent="0.2">
      <c r="L486" s="2"/>
      <c r="S486" s="1"/>
      <c r="T486" s="1"/>
      <c r="U486"/>
      <c r="V486"/>
    </row>
    <row r="487" spans="12:22" x14ac:dyDescent="0.2">
      <c r="L487" s="2"/>
      <c r="S487" s="1"/>
      <c r="T487" s="1"/>
      <c r="U487"/>
      <c r="V487"/>
    </row>
    <row r="488" spans="12:22" x14ac:dyDescent="0.2">
      <c r="L488" s="2"/>
      <c r="S488" s="1"/>
      <c r="T488" s="1"/>
      <c r="U488"/>
      <c r="V488"/>
    </row>
    <row r="489" spans="12:22" x14ac:dyDescent="0.2">
      <c r="L489" s="2"/>
      <c r="S489" s="1"/>
      <c r="T489" s="1"/>
      <c r="U489"/>
      <c r="V489"/>
    </row>
    <row r="490" spans="12:22" x14ac:dyDescent="0.2">
      <c r="L490" s="2"/>
      <c r="S490" s="1"/>
      <c r="T490" s="1"/>
      <c r="U490"/>
      <c r="V490"/>
    </row>
    <row r="491" spans="12:22" x14ac:dyDescent="0.2">
      <c r="L491" s="2"/>
      <c r="S491" s="1"/>
      <c r="T491" s="1"/>
      <c r="U491"/>
      <c r="V491"/>
    </row>
    <row r="492" spans="12:22" x14ac:dyDescent="0.2">
      <c r="L492" s="2"/>
      <c r="S492" s="1"/>
      <c r="T492" s="1"/>
      <c r="U492"/>
      <c r="V492"/>
    </row>
    <row r="493" spans="12:22" x14ac:dyDescent="0.2">
      <c r="L493" s="2"/>
      <c r="S493" s="1"/>
      <c r="T493" s="1"/>
      <c r="U493"/>
      <c r="V493"/>
    </row>
    <row r="494" spans="12:22" x14ac:dyDescent="0.2">
      <c r="L494" s="2"/>
      <c r="S494" s="1"/>
      <c r="T494" s="1"/>
      <c r="U494"/>
      <c r="V494"/>
    </row>
    <row r="495" spans="12:22" x14ac:dyDescent="0.2">
      <c r="L495" s="2"/>
      <c r="S495" s="1"/>
      <c r="T495" s="1"/>
      <c r="U495"/>
      <c r="V495"/>
    </row>
    <row r="496" spans="12:22" x14ac:dyDescent="0.2">
      <c r="L496" s="2"/>
      <c r="S496" s="1"/>
      <c r="T496" s="1"/>
      <c r="U496"/>
      <c r="V496"/>
    </row>
    <row r="497" spans="12:22" x14ac:dyDescent="0.2">
      <c r="L497" s="2"/>
      <c r="S497" s="1"/>
      <c r="T497" s="1"/>
      <c r="U497"/>
      <c r="V497"/>
    </row>
    <row r="498" spans="12:22" x14ac:dyDescent="0.2">
      <c r="L498" s="2"/>
      <c r="S498" s="1"/>
      <c r="T498" s="1"/>
      <c r="U498"/>
      <c r="V498"/>
    </row>
    <row r="499" spans="12:22" x14ac:dyDescent="0.2">
      <c r="L499" s="2"/>
      <c r="S499" s="1"/>
      <c r="T499" s="1"/>
      <c r="U499"/>
      <c r="V499"/>
    </row>
    <row r="500" spans="12:22" x14ac:dyDescent="0.2">
      <c r="L500" s="2"/>
      <c r="S500" s="1"/>
      <c r="T500" s="1"/>
      <c r="U500"/>
      <c r="V500"/>
    </row>
    <row r="501" spans="12:22" x14ac:dyDescent="0.2">
      <c r="L501" s="2"/>
      <c r="S501" s="1"/>
      <c r="T501" s="1"/>
      <c r="U501"/>
      <c r="V501"/>
    </row>
    <row r="502" spans="12:22" x14ac:dyDescent="0.2">
      <c r="L502" s="2"/>
      <c r="S502" s="1"/>
      <c r="T502" s="1"/>
      <c r="U502"/>
      <c r="V502"/>
    </row>
    <row r="503" spans="12:22" x14ac:dyDescent="0.2">
      <c r="L503" s="2"/>
      <c r="S503" s="1"/>
      <c r="T503" s="1"/>
      <c r="U503"/>
      <c r="V503"/>
    </row>
    <row r="504" spans="12:22" x14ac:dyDescent="0.2">
      <c r="L504" s="2"/>
      <c r="S504" s="1"/>
      <c r="T504" s="1"/>
      <c r="U504"/>
      <c r="V504"/>
    </row>
    <row r="505" spans="12:22" x14ac:dyDescent="0.2">
      <c r="L505" s="2"/>
      <c r="S505" s="1"/>
      <c r="T505" s="1"/>
      <c r="U505"/>
      <c r="V505"/>
    </row>
    <row r="506" spans="12:22" x14ac:dyDescent="0.2">
      <c r="L506" s="2"/>
      <c r="S506" s="1"/>
      <c r="T506" s="1"/>
      <c r="U506"/>
      <c r="V506"/>
    </row>
    <row r="507" spans="12:22" x14ac:dyDescent="0.2">
      <c r="L507" s="2"/>
      <c r="S507" s="1"/>
      <c r="T507" s="1"/>
      <c r="U507"/>
      <c r="V507"/>
    </row>
    <row r="508" spans="12:22" x14ac:dyDescent="0.2">
      <c r="L508" s="2"/>
      <c r="S508" s="1"/>
      <c r="T508" s="1"/>
      <c r="U508"/>
      <c r="V508"/>
    </row>
    <row r="509" spans="12:22" x14ac:dyDescent="0.2">
      <c r="L509" s="2"/>
      <c r="S509" s="1"/>
      <c r="T509" s="1"/>
      <c r="U509"/>
      <c r="V509"/>
    </row>
    <row r="510" spans="12:22" x14ac:dyDescent="0.2">
      <c r="L510" s="2"/>
      <c r="S510" s="1"/>
      <c r="T510" s="1"/>
      <c r="U510"/>
      <c r="V510"/>
    </row>
    <row r="511" spans="12:22" x14ac:dyDescent="0.2">
      <c r="L511" s="2"/>
      <c r="S511" s="1"/>
      <c r="T511" s="1"/>
      <c r="U511"/>
      <c r="V511"/>
    </row>
    <row r="512" spans="12:22" x14ac:dyDescent="0.2">
      <c r="L512" s="2"/>
      <c r="S512" s="1"/>
      <c r="T512" s="1"/>
      <c r="U512"/>
      <c r="V512"/>
    </row>
    <row r="513" spans="12:22" x14ac:dyDescent="0.2">
      <c r="L513" s="2"/>
      <c r="S513" s="1"/>
      <c r="T513" s="1"/>
      <c r="U513"/>
      <c r="V513"/>
    </row>
    <row r="514" spans="12:22" x14ac:dyDescent="0.2">
      <c r="L514" s="2"/>
      <c r="S514" s="1"/>
      <c r="T514" s="1"/>
      <c r="U514"/>
      <c r="V514"/>
    </row>
    <row r="515" spans="12:22" x14ac:dyDescent="0.2">
      <c r="L515" s="2"/>
      <c r="S515" s="1"/>
      <c r="T515" s="1"/>
      <c r="U515"/>
      <c r="V515"/>
    </row>
    <row r="516" spans="12:22" x14ac:dyDescent="0.2">
      <c r="L516" s="2"/>
      <c r="S516" s="1"/>
      <c r="T516" s="1"/>
      <c r="U516"/>
      <c r="V516"/>
    </row>
    <row r="517" spans="12:22" x14ac:dyDescent="0.2">
      <c r="L517" s="2"/>
      <c r="S517" s="1"/>
      <c r="T517" s="1"/>
      <c r="U517"/>
      <c r="V517"/>
    </row>
    <row r="518" spans="12:22" x14ac:dyDescent="0.2">
      <c r="L518" s="2"/>
      <c r="S518" s="1"/>
      <c r="T518" s="1"/>
      <c r="U518"/>
      <c r="V518"/>
    </row>
    <row r="519" spans="12:22" x14ac:dyDescent="0.2">
      <c r="L519" s="2"/>
      <c r="S519" s="1"/>
      <c r="T519" s="1"/>
      <c r="U519"/>
      <c r="V519"/>
    </row>
    <row r="520" spans="12:22" x14ac:dyDescent="0.2">
      <c r="L520" s="2"/>
      <c r="S520" s="1"/>
      <c r="T520" s="1"/>
      <c r="U520"/>
      <c r="V520"/>
    </row>
    <row r="521" spans="12:22" x14ac:dyDescent="0.2">
      <c r="L521" s="2"/>
      <c r="S521" s="1"/>
      <c r="T521" s="1"/>
      <c r="U521"/>
      <c r="V521"/>
    </row>
    <row r="522" spans="12:22" x14ac:dyDescent="0.2">
      <c r="L522" s="2"/>
      <c r="S522" s="1"/>
      <c r="T522" s="1"/>
      <c r="U522"/>
      <c r="V522"/>
    </row>
    <row r="523" spans="12:22" x14ac:dyDescent="0.2">
      <c r="L523" s="2"/>
      <c r="S523" s="1"/>
      <c r="T523" s="1"/>
      <c r="U523"/>
      <c r="V523"/>
    </row>
    <row r="524" spans="12:22" x14ac:dyDescent="0.2">
      <c r="L524" s="2"/>
      <c r="S524" s="1"/>
      <c r="T524" s="1"/>
      <c r="U524"/>
      <c r="V524"/>
    </row>
    <row r="525" spans="12:22" x14ac:dyDescent="0.2">
      <c r="L525" s="2"/>
      <c r="S525" s="1"/>
      <c r="T525" s="1"/>
      <c r="U525"/>
      <c r="V525"/>
    </row>
    <row r="526" spans="12:22" x14ac:dyDescent="0.2">
      <c r="L526" s="2"/>
      <c r="S526" s="1"/>
      <c r="T526" s="1"/>
      <c r="U526"/>
      <c r="V526"/>
    </row>
    <row r="527" spans="12:22" x14ac:dyDescent="0.2">
      <c r="L527" s="2"/>
      <c r="S527" s="1"/>
      <c r="T527" s="1"/>
      <c r="U527"/>
      <c r="V527"/>
    </row>
    <row r="528" spans="12:22" x14ac:dyDescent="0.2">
      <c r="L528" s="2"/>
      <c r="S528" s="1"/>
      <c r="T528" s="1"/>
      <c r="U528"/>
      <c r="V528"/>
    </row>
    <row r="529" spans="12:22" x14ac:dyDescent="0.2">
      <c r="L529" s="2"/>
      <c r="S529" s="1"/>
      <c r="T529" s="1"/>
      <c r="U529"/>
      <c r="V529"/>
    </row>
    <row r="530" spans="12:22" x14ac:dyDescent="0.2">
      <c r="L530" s="2"/>
      <c r="S530" s="1"/>
      <c r="T530" s="1"/>
      <c r="U530"/>
      <c r="V530"/>
    </row>
    <row r="531" spans="12:22" x14ac:dyDescent="0.2">
      <c r="L531" s="2"/>
      <c r="S531" s="1"/>
      <c r="T531" s="1"/>
      <c r="U531"/>
      <c r="V531"/>
    </row>
    <row r="532" spans="12:22" x14ac:dyDescent="0.2">
      <c r="L532" s="2"/>
      <c r="S532" s="1"/>
      <c r="T532" s="1"/>
      <c r="U532"/>
      <c r="V532"/>
    </row>
    <row r="533" spans="12:22" x14ac:dyDescent="0.2">
      <c r="L533" s="2"/>
      <c r="S533" s="1"/>
      <c r="T533" s="1"/>
      <c r="U533"/>
      <c r="V533"/>
    </row>
    <row r="534" spans="12:22" x14ac:dyDescent="0.2">
      <c r="L534" s="2"/>
      <c r="S534" s="1"/>
      <c r="T534" s="1"/>
      <c r="U534"/>
      <c r="V534"/>
    </row>
    <row r="535" spans="12:22" x14ac:dyDescent="0.2">
      <c r="L535" s="2"/>
      <c r="S535" s="1"/>
      <c r="T535" s="1"/>
      <c r="U535"/>
      <c r="V535"/>
    </row>
    <row r="536" spans="12:22" x14ac:dyDescent="0.2">
      <c r="L536" s="2"/>
      <c r="S536" s="1"/>
      <c r="T536" s="1"/>
      <c r="U536"/>
      <c r="V536"/>
    </row>
    <row r="537" spans="12:22" x14ac:dyDescent="0.2">
      <c r="L537" s="2"/>
      <c r="S537" s="1"/>
      <c r="T537" s="1"/>
      <c r="U537"/>
      <c r="V537"/>
    </row>
    <row r="538" spans="12:22" x14ac:dyDescent="0.2">
      <c r="L538" s="2"/>
      <c r="S538" s="1"/>
      <c r="T538" s="1"/>
      <c r="U538"/>
      <c r="V538"/>
    </row>
    <row r="539" spans="12:22" x14ac:dyDescent="0.2">
      <c r="L539" s="2"/>
      <c r="S539" s="1"/>
      <c r="T539" s="1"/>
      <c r="U539"/>
      <c r="V539"/>
    </row>
    <row r="540" spans="12:22" x14ac:dyDescent="0.2">
      <c r="L540" s="2"/>
      <c r="S540" s="1"/>
      <c r="T540" s="1"/>
      <c r="U540"/>
      <c r="V540"/>
    </row>
    <row r="541" spans="12:22" x14ac:dyDescent="0.2">
      <c r="L541" s="2"/>
      <c r="S541" s="1"/>
      <c r="T541" s="1"/>
      <c r="U541"/>
      <c r="V541"/>
    </row>
    <row r="542" spans="12:22" x14ac:dyDescent="0.2">
      <c r="L542" s="2"/>
      <c r="S542" s="1"/>
      <c r="T542" s="1"/>
      <c r="U542"/>
      <c r="V542"/>
    </row>
    <row r="543" spans="12:22" x14ac:dyDescent="0.2">
      <c r="L543" s="2"/>
      <c r="S543" s="1"/>
      <c r="T543" s="1"/>
      <c r="U543"/>
      <c r="V543"/>
    </row>
    <row r="544" spans="12:22" x14ac:dyDescent="0.2">
      <c r="L544" s="2"/>
      <c r="S544" s="1"/>
      <c r="T544" s="1"/>
      <c r="U544"/>
      <c r="V544"/>
    </row>
    <row r="545" spans="12:22" x14ac:dyDescent="0.2">
      <c r="L545" s="2"/>
      <c r="S545" s="1"/>
      <c r="T545" s="1"/>
      <c r="U545"/>
      <c r="V545"/>
    </row>
    <row r="546" spans="12:22" x14ac:dyDescent="0.2">
      <c r="L546" s="2"/>
      <c r="S546" s="1"/>
      <c r="T546" s="1"/>
      <c r="U546"/>
      <c r="V546"/>
    </row>
    <row r="547" spans="12:22" x14ac:dyDescent="0.2">
      <c r="L547" s="2"/>
      <c r="S547" s="1"/>
      <c r="T547" s="1"/>
      <c r="U547"/>
      <c r="V547"/>
    </row>
    <row r="548" spans="12:22" x14ac:dyDescent="0.2">
      <c r="L548" s="2"/>
      <c r="S548" s="1"/>
      <c r="T548" s="1"/>
      <c r="U548"/>
      <c r="V548"/>
    </row>
    <row r="549" spans="12:22" x14ac:dyDescent="0.2">
      <c r="L549" s="2"/>
      <c r="S549" s="1"/>
      <c r="T549" s="1"/>
      <c r="U549"/>
      <c r="V549"/>
    </row>
    <row r="550" spans="12:22" x14ac:dyDescent="0.2">
      <c r="L550" s="2"/>
      <c r="S550" s="1"/>
      <c r="T550" s="1"/>
      <c r="U550"/>
      <c r="V550"/>
    </row>
    <row r="551" spans="12:22" x14ac:dyDescent="0.2">
      <c r="L551" s="2"/>
      <c r="S551" s="1"/>
      <c r="T551" s="1"/>
      <c r="U551"/>
      <c r="V551"/>
    </row>
    <row r="552" spans="12:22" x14ac:dyDescent="0.2">
      <c r="L552" s="2"/>
      <c r="S552" s="1"/>
      <c r="T552" s="1"/>
      <c r="U552"/>
      <c r="V552"/>
    </row>
    <row r="553" spans="12:22" x14ac:dyDescent="0.2">
      <c r="L553" s="2"/>
      <c r="S553" s="1"/>
      <c r="T553" s="1"/>
      <c r="U553"/>
      <c r="V553"/>
    </row>
    <row r="554" spans="12:22" x14ac:dyDescent="0.2">
      <c r="L554" s="2"/>
      <c r="S554" s="1"/>
      <c r="T554" s="1"/>
      <c r="U554"/>
      <c r="V554"/>
    </row>
    <row r="555" spans="12:22" x14ac:dyDescent="0.2">
      <c r="L555" s="2"/>
      <c r="S555" s="1"/>
      <c r="T555" s="1"/>
      <c r="U555"/>
      <c r="V555"/>
    </row>
    <row r="556" spans="12:22" x14ac:dyDescent="0.2">
      <c r="L556" s="2"/>
      <c r="S556" s="1"/>
      <c r="T556" s="1"/>
      <c r="U556"/>
      <c r="V556"/>
    </row>
    <row r="557" spans="12:22" x14ac:dyDescent="0.2">
      <c r="L557" s="2"/>
      <c r="S557" s="1"/>
      <c r="T557" s="1"/>
      <c r="U557"/>
      <c r="V557"/>
    </row>
    <row r="558" spans="12:22" x14ac:dyDescent="0.2">
      <c r="L558" s="2"/>
      <c r="S558" s="1"/>
      <c r="T558" s="1"/>
      <c r="U558"/>
      <c r="V558"/>
    </row>
    <row r="559" spans="12:22" x14ac:dyDescent="0.2">
      <c r="L559" s="2"/>
      <c r="S559" s="1"/>
      <c r="T559" s="1"/>
      <c r="U559"/>
      <c r="V559"/>
    </row>
    <row r="560" spans="12:22" x14ac:dyDescent="0.2">
      <c r="L560" s="2"/>
      <c r="S560" s="1"/>
      <c r="T560" s="1"/>
      <c r="U560"/>
      <c r="V560"/>
    </row>
    <row r="561" spans="12:22" x14ac:dyDescent="0.2">
      <c r="L561" s="2"/>
      <c r="S561" s="1"/>
      <c r="T561" s="1"/>
      <c r="U561"/>
      <c r="V561"/>
    </row>
    <row r="562" spans="12:22" x14ac:dyDescent="0.2">
      <c r="L562" s="2"/>
      <c r="S562" s="1"/>
      <c r="T562" s="1"/>
      <c r="U562"/>
      <c r="V562"/>
    </row>
    <row r="563" spans="12:22" x14ac:dyDescent="0.2">
      <c r="L563" s="2"/>
      <c r="S563" s="1"/>
      <c r="T563" s="1"/>
      <c r="U563"/>
      <c r="V563"/>
    </row>
    <row r="564" spans="12:22" x14ac:dyDescent="0.2">
      <c r="L564" s="2"/>
      <c r="S564" s="1"/>
      <c r="T564" s="1"/>
      <c r="U564"/>
      <c r="V564"/>
    </row>
    <row r="565" spans="12:22" x14ac:dyDescent="0.2">
      <c r="L565" s="2"/>
      <c r="S565" s="1"/>
      <c r="T565" s="1"/>
      <c r="U565"/>
      <c r="V565"/>
    </row>
    <row r="566" spans="12:22" x14ac:dyDescent="0.2">
      <c r="L566" s="2"/>
      <c r="S566" s="1"/>
      <c r="T566" s="1"/>
      <c r="U566"/>
      <c r="V566"/>
    </row>
    <row r="567" spans="12:22" x14ac:dyDescent="0.2">
      <c r="L567" s="2"/>
      <c r="S567" s="1"/>
      <c r="T567" s="1"/>
      <c r="U567"/>
      <c r="V567"/>
    </row>
    <row r="568" spans="12:22" x14ac:dyDescent="0.2">
      <c r="L568" s="2"/>
      <c r="S568" s="1"/>
      <c r="T568" s="1"/>
      <c r="U568"/>
      <c r="V568"/>
    </row>
    <row r="569" spans="12:22" x14ac:dyDescent="0.2">
      <c r="L569" s="2"/>
      <c r="S569" s="1"/>
      <c r="T569" s="1"/>
      <c r="U569"/>
      <c r="V569"/>
    </row>
    <row r="570" spans="12:22" x14ac:dyDescent="0.2">
      <c r="L570" s="2"/>
      <c r="S570" s="1"/>
      <c r="T570" s="1"/>
      <c r="U570"/>
      <c r="V570"/>
    </row>
    <row r="571" spans="12:22" x14ac:dyDescent="0.2">
      <c r="L571" s="2"/>
      <c r="S571" s="1"/>
      <c r="T571" s="1"/>
      <c r="U571"/>
      <c r="V571"/>
    </row>
    <row r="572" spans="12:22" x14ac:dyDescent="0.2">
      <c r="L572" s="2"/>
      <c r="S572" s="1"/>
      <c r="T572" s="1"/>
      <c r="U572"/>
      <c r="V572"/>
    </row>
    <row r="573" spans="12:22" x14ac:dyDescent="0.2">
      <c r="L573" s="2"/>
      <c r="S573" s="1"/>
      <c r="T573" s="1"/>
      <c r="U573"/>
      <c r="V573"/>
    </row>
    <row r="574" spans="12:22" x14ac:dyDescent="0.2">
      <c r="L574" s="2"/>
      <c r="S574" s="1"/>
      <c r="T574" s="1"/>
      <c r="U574"/>
      <c r="V574"/>
    </row>
    <row r="575" spans="12:22" x14ac:dyDescent="0.2">
      <c r="L575" s="2"/>
      <c r="S575" s="1"/>
      <c r="T575" s="1"/>
      <c r="U575"/>
      <c r="V575"/>
    </row>
    <row r="576" spans="12:22" x14ac:dyDescent="0.2">
      <c r="L576" s="2"/>
      <c r="S576" s="1"/>
      <c r="T576" s="1"/>
      <c r="U576"/>
      <c r="V576"/>
    </row>
    <row r="577" spans="12:22" x14ac:dyDescent="0.2">
      <c r="L577" s="2"/>
      <c r="S577" s="1"/>
      <c r="T577" s="1"/>
      <c r="U577"/>
      <c r="V577"/>
    </row>
    <row r="578" spans="12:22" x14ac:dyDescent="0.2">
      <c r="L578" s="2"/>
      <c r="S578" s="1"/>
      <c r="T578" s="1"/>
      <c r="U578"/>
      <c r="V578"/>
    </row>
    <row r="579" spans="12:22" x14ac:dyDescent="0.2">
      <c r="L579" s="2"/>
      <c r="S579" s="1"/>
      <c r="T579" s="1"/>
      <c r="U579"/>
      <c r="V579"/>
    </row>
    <row r="580" spans="12:22" x14ac:dyDescent="0.2">
      <c r="L580" s="2"/>
      <c r="S580" s="1"/>
      <c r="T580" s="1"/>
      <c r="U580"/>
      <c r="V580"/>
    </row>
    <row r="581" spans="12:22" x14ac:dyDescent="0.2">
      <c r="L581" s="2"/>
      <c r="S581" s="1"/>
      <c r="T581" s="1"/>
      <c r="U581"/>
      <c r="V581"/>
    </row>
    <row r="582" spans="12:22" x14ac:dyDescent="0.2">
      <c r="L582" s="2"/>
      <c r="S582" s="1"/>
      <c r="T582" s="1"/>
      <c r="U582"/>
      <c r="V582"/>
    </row>
    <row r="583" spans="12:22" x14ac:dyDescent="0.2">
      <c r="L583" s="2"/>
      <c r="S583" s="1"/>
      <c r="T583" s="1"/>
      <c r="U583"/>
      <c r="V583"/>
    </row>
    <row r="584" spans="12:22" x14ac:dyDescent="0.2">
      <c r="L584" s="2"/>
      <c r="S584" s="1"/>
      <c r="T584" s="1"/>
      <c r="U584"/>
      <c r="V584"/>
    </row>
    <row r="585" spans="12:22" x14ac:dyDescent="0.2">
      <c r="L585" s="2"/>
      <c r="S585" s="1"/>
      <c r="T585" s="1"/>
      <c r="U585"/>
      <c r="V585"/>
    </row>
    <row r="586" spans="12:22" x14ac:dyDescent="0.2">
      <c r="L586" s="2"/>
      <c r="S586" s="1"/>
      <c r="T586" s="1"/>
      <c r="U586"/>
      <c r="V586"/>
    </row>
    <row r="587" spans="12:22" x14ac:dyDescent="0.2">
      <c r="L587" s="2"/>
      <c r="S587" s="1"/>
      <c r="T587" s="1"/>
      <c r="U587"/>
      <c r="V587"/>
    </row>
    <row r="588" spans="12:22" x14ac:dyDescent="0.2">
      <c r="L588" s="2"/>
      <c r="S588" s="1"/>
      <c r="T588" s="1"/>
      <c r="U588"/>
      <c r="V588"/>
    </row>
    <row r="589" spans="12:22" x14ac:dyDescent="0.2">
      <c r="L589" s="2"/>
      <c r="S589" s="1"/>
      <c r="T589" s="1"/>
      <c r="U589"/>
      <c r="V589"/>
    </row>
    <row r="590" spans="12:22" x14ac:dyDescent="0.2">
      <c r="L590" s="2"/>
      <c r="S590" s="1"/>
      <c r="T590" s="1"/>
      <c r="U590"/>
      <c r="V590"/>
    </row>
    <row r="591" spans="12:22" x14ac:dyDescent="0.2">
      <c r="L591" s="2"/>
      <c r="S591" s="1"/>
      <c r="T591" s="1"/>
      <c r="U591"/>
      <c r="V591"/>
    </row>
    <row r="592" spans="12:22" x14ac:dyDescent="0.2">
      <c r="L592" s="2"/>
      <c r="S592" s="1"/>
      <c r="T592" s="1"/>
      <c r="U592"/>
      <c r="V592"/>
    </row>
    <row r="593" spans="12:22" x14ac:dyDescent="0.2">
      <c r="L593" s="2"/>
      <c r="S593" s="1"/>
      <c r="T593" s="1"/>
      <c r="U593"/>
      <c r="V593"/>
    </row>
    <row r="594" spans="12:22" x14ac:dyDescent="0.2">
      <c r="L594" s="2"/>
      <c r="S594" s="1"/>
      <c r="T594" s="1"/>
      <c r="U594"/>
      <c r="V594"/>
    </row>
    <row r="595" spans="12:22" x14ac:dyDescent="0.2">
      <c r="L595" s="2"/>
      <c r="S595" s="1"/>
      <c r="T595" s="1"/>
      <c r="U595"/>
      <c r="V595"/>
    </row>
    <row r="596" spans="12:22" x14ac:dyDescent="0.2">
      <c r="L596" s="2"/>
      <c r="S596" s="1"/>
      <c r="T596" s="1"/>
      <c r="U596"/>
      <c r="V596"/>
    </row>
    <row r="597" spans="12:22" x14ac:dyDescent="0.2">
      <c r="L597" s="2"/>
      <c r="S597" s="1"/>
      <c r="T597" s="1"/>
      <c r="U597"/>
      <c r="V597"/>
    </row>
    <row r="598" spans="12:22" x14ac:dyDescent="0.2">
      <c r="L598" s="2"/>
      <c r="S598" s="1"/>
      <c r="T598" s="1"/>
      <c r="U598"/>
      <c r="V598"/>
    </row>
    <row r="599" spans="12:22" x14ac:dyDescent="0.2">
      <c r="L599" s="2"/>
      <c r="S599" s="1"/>
      <c r="T599" s="1"/>
      <c r="U599"/>
      <c r="V599"/>
    </row>
    <row r="600" spans="12:22" x14ac:dyDescent="0.2">
      <c r="L600" s="2"/>
      <c r="S600" s="1"/>
      <c r="T600" s="1"/>
      <c r="U600"/>
      <c r="V600"/>
    </row>
    <row r="601" spans="12:22" x14ac:dyDescent="0.2">
      <c r="L601" s="2"/>
      <c r="S601" s="1"/>
      <c r="T601" s="1"/>
      <c r="U601"/>
      <c r="V601"/>
    </row>
    <row r="602" spans="12:22" x14ac:dyDescent="0.2">
      <c r="L602" s="2"/>
      <c r="S602" s="1"/>
      <c r="T602" s="1"/>
      <c r="U602"/>
      <c r="V602"/>
    </row>
    <row r="603" spans="12:22" x14ac:dyDescent="0.2">
      <c r="L603" s="2"/>
      <c r="S603" s="1"/>
      <c r="T603" s="1"/>
      <c r="U603"/>
      <c r="V603"/>
    </row>
    <row r="604" spans="12:22" x14ac:dyDescent="0.2">
      <c r="L604" s="2"/>
      <c r="S604" s="1"/>
      <c r="T604" s="1"/>
      <c r="U604"/>
      <c r="V604"/>
    </row>
    <row r="605" spans="12:22" x14ac:dyDescent="0.2">
      <c r="L605" s="2"/>
      <c r="S605" s="1"/>
      <c r="T605" s="1"/>
      <c r="U605"/>
      <c r="V605"/>
    </row>
    <row r="606" spans="12:22" x14ac:dyDescent="0.2">
      <c r="L606" s="2"/>
      <c r="S606" s="1"/>
      <c r="T606" s="1"/>
      <c r="U606"/>
      <c r="V606"/>
    </row>
    <row r="607" spans="12:22" x14ac:dyDescent="0.2">
      <c r="L607" s="2"/>
      <c r="S607" s="1"/>
      <c r="T607" s="1"/>
      <c r="U607"/>
      <c r="V607"/>
    </row>
    <row r="608" spans="12:22" x14ac:dyDescent="0.2">
      <c r="L608" s="2"/>
      <c r="S608" s="1"/>
      <c r="T608" s="1"/>
      <c r="U608"/>
      <c r="V608"/>
    </row>
    <row r="609" spans="12:22" x14ac:dyDescent="0.2">
      <c r="L609" s="2"/>
      <c r="S609" s="1"/>
      <c r="T609" s="1"/>
      <c r="U609"/>
      <c r="V609"/>
    </row>
    <row r="610" spans="12:22" x14ac:dyDescent="0.2">
      <c r="L610" s="2"/>
      <c r="S610" s="1"/>
      <c r="T610" s="1"/>
      <c r="U610"/>
      <c r="V610"/>
    </row>
    <row r="611" spans="12:22" x14ac:dyDescent="0.2">
      <c r="L611" s="2"/>
      <c r="S611" s="1"/>
      <c r="T611" s="1"/>
      <c r="U611"/>
      <c r="V611"/>
    </row>
    <row r="612" spans="12:22" x14ac:dyDescent="0.2">
      <c r="L612" s="2"/>
      <c r="S612" s="1"/>
      <c r="T612" s="1"/>
      <c r="U612"/>
      <c r="V612"/>
    </row>
    <row r="613" spans="12:22" x14ac:dyDescent="0.2">
      <c r="L613" s="2"/>
      <c r="S613" s="1"/>
      <c r="T613" s="1"/>
      <c r="U613"/>
      <c r="V613"/>
    </row>
    <row r="614" spans="12:22" x14ac:dyDescent="0.2">
      <c r="L614" s="2"/>
      <c r="S614" s="1"/>
      <c r="T614" s="1"/>
      <c r="U614"/>
      <c r="V614"/>
    </row>
    <row r="615" spans="12:22" x14ac:dyDescent="0.2">
      <c r="L615" s="2"/>
      <c r="S615" s="1"/>
      <c r="T615" s="1"/>
      <c r="U615"/>
      <c r="V615"/>
    </row>
    <row r="616" spans="12:22" x14ac:dyDescent="0.2">
      <c r="L616" s="2"/>
      <c r="S616" s="1"/>
      <c r="T616" s="1"/>
      <c r="U616"/>
      <c r="V616"/>
    </row>
    <row r="617" spans="12:22" x14ac:dyDescent="0.2">
      <c r="L617" s="2"/>
      <c r="S617" s="1"/>
      <c r="T617" s="1"/>
      <c r="U617"/>
      <c r="V617"/>
    </row>
    <row r="618" spans="12:22" x14ac:dyDescent="0.2">
      <c r="L618" s="2"/>
      <c r="S618" s="1"/>
      <c r="T618" s="1"/>
      <c r="U618"/>
      <c r="V618"/>
    </row>
    <row r="619" spans="12:22" x14ac:dyDescent="0.2">
      <c r="L619" s="2"/>
      <c r="S619" s="1"/>
      <c r="T619" s="1"/>
      <c r="U619"/>
      <c r="V619"/>
    </row>
    <row r="620" spans="12:22" x14ac:dyDescent="0.2">
      <c r="L620" s="2"/>
      <c r="S620" s="1"/>
      <c r="T620" s="1"/>
      <c r="U620"/>
      <c r="V620"/>
    </row>
    <row r="621" spans="12:22" x14ac:dyDescent="0.2">
      <c r="L621" s="2"/>
      <c r="S621" s="1"/>
      <c r="T621" s="1"/>
      <c r="U621"/>
      <c r="V621"/>
    </row>
    <row r="622" spans="12:22" x14ac:dyDescent="0.2">
      <c r="L622" s="2"/>
      <c r="S622" s="1"/>
      <c r="T622" s="1"/>
      <c r="U622"/>
      <c r="V622"/>
    </row>
    <row r="623" spans="12:22" x14ac:dyDescent="0.2">
      <c r="L623" s="2"/>
      <c r="S623" s="1"/>
      <c r="T623" s="1"/>
      <c r="U623"/>
      <c r="V623"/>
    </row>
    <row r="624" spans="12:22" x14ac:dyDescent="0.2">
      <c r="L624" s="2"/>
      <c r="S624" s="1"/>
      <c r="T624" s="1"/>
      <c r="U624"/>
      <c r="V624"/>
    </row>
    <row r="625" spans="12:22" x14ac:dyDescent="0.2">
      <c r="L625" s="2"/>
      <c r="S625" s="1"/>
      <c r="T625" s="1"/>
      <c r="U625"/>
      <c r="V625"/>
    </row>
    <row r="626" spans="12:22" x14ac:dyDescent="0.2">
      <c r="L626" s="2"/>
      <c r="S626" s="1"/>
      <c r="T626" s="1"/>
      <c r="U626"/>
      <c r="V626"/>
    </row>
    <row r="627" spans="12:22" x14ac:dyDescent="0.2">
      <c r="L627" s="2"/>
      <c r="S627" s="1"/>
      <c r="T627" s="1"/>
      <c r="U627"/>
      <c r="V627"/>
    </row>
    <row r="628" spans="12:22" x14ac:dyDescent="0.2">
      <c r="L628" s="2"/>
      <c r="S628" s="1"/>
      <c r="T628" s="1"/>
      <c r="U628"/>
      <c r="V628"/>
    </row>
    <row r="629" spans="12:22" x14ac:dyDescent="0.2">
      <c r="L629" s="2"/>
      <c r="S629" s="1"/>
      <c r="T629" s="1"/>
      <c r="U629"/>
      <c r="V629"/>
    </row>
    <row r="630" spans="12:22" x14ac:dyDescent="0.2">
      <c r="L630" s="2"/>
      <c r="S630" s="1"/>
      <c r="T630" s="1"/>
      <c r="U630"/>
      <c r="V630"/>
    </row>
    <row r="631" spans="12:22" x14ac:dyDescent="0.2">
      <c r="L631" s="2"/>
      <c r="S631" s="1"/>
      <c r="T631" s="1"/>
      <c r="U631"/>
      <c r="V631"/>
    </row>
    <row r="632" spans="12:22" x14ac:dyDescent="0.2">
      <c r="L632" s="2"/>
      <c r="S632" s="1"/>
      <c r="T632" s="1"/>
      <c r="U632"/>
      <c r="V632"/>
    </row>
    <row r="633" spans="12:22" x14ac:dyDescent="0.2">
      <c r="L633" s="2"/>
      <c r="S633" s="1"/>
      <c r="T633" s="1"/>
      <c r="U633"/>
      <c r="V633"/>
    </row>
    <row r="634" spans="12:22" x14ac:dyDescent="0.2">
      <c r="L634" s="2"/>
      <c r="S634" s="1"/>
      <c r="T634" s="1"/>
      <c r="U634"/>
      <c r="V634"/>
    </row>
    <row r="635" spans="12:22" x14ac:dyDescent="0.2">
      <c r="L635" s="2"/>
      <c r="S635" s="1"/>
      <c r="T635" s="1"/>
      <c r="U635"/>
      <c r="V635"/>
    </row>
    <row r="636" spans="12:22" x14ac:dyDescent="0.2">
      <c r="L636" s="2"/>
      <c r="S636" s="1"/>
      <c r="T636" s="1"/>
      <c r="U636"/>
      <c r="V636"/>
    </row>
    <row r="637" spans="12:22" x14ac:dyDescent="0.2">
      <c r="L637" s="2"/>
      <c r="S637" s="1"/>
      <c r="T637" s="1"/>
      <c r="U637"/>
      <c r="V637"/>
    </row>
    <row r="638" spans="12:22" x14ac:dyDescent="0.2">
      <c r="L638" s="2"/>
      <c r="S638" s="1"/>
      <c r="T638" s="1"/>
      <c r="U638"/>
      <c r="V638"/>
    </row>
    <row r="639" spans="12:22" x14ac:dyDescent="0.2">
      <c r="L639" s="2"/>
      <c r="S639" s="1"/>
      <c r="T639" s="1"/>
      <c r="U639"/>
      <c r="V639"/>
    </row>
    <row r="640" spans="12:22" x14ac:dyDescent="0.2">
      <c r="L640" s="2"/>
      <c r="S640" s="1"/>
      <c r="T640" s="1"/>
      <c r="U640"/>
      <c r="V640"/>
    </row>
    <row r="641" spans="12:22" x14ac:dyDescent="0.2">
      <c r="L641" s="2"/>
      <c r="S641" s="1"/>
      <c r="T641" s="1"/>
      <c r="U641"/>
      <c r="V641"/>
    </row>
    <row r="642" spans="12:22" x14ac:dyDescent="0.2">
      <c r="L642" s="2"/>
      <c r="S642" s="1"/>
      <c r="T642" s="1"/>
      <c r="U642"/>
      <c r="V642"/>
    </row>
    <row r="643" spans="12:22" x14ac:dyDescent="0.2">
      <c r="L643" s="2"/>
      <c r="S643" s="1"/>
      <c r="T643" s="1"/>
      <c r="U643"/>
      <c r="V643"/>
    </row>
    <row r="644" spans="12:22" x14ac:dyDescent="0.2">
      <c r="L644" s="2"/>
      <c r="S644" s="1"/>
      <c r="T644" s="1"/>
      <c r="U644"/>
      <c r="V644"/>
    </row>
    <row r="645" spans="12:22" x14ac:dyDescent="0.2">
      <c r="L645" s="2"/>
      <c r="S645" s="1"/>
      <c r="T645" s="1"/>
      <c r="U645"/>
      <c r="V645"/>
    </row>
    <row r="646" spans="12:22" x14ac:dyDescent="0.2">
      <c r="L646" s="2"/>
      <c r="S646" s="1"/>
      <c r="T646" s="1"/>
      <c r="U646"/>
      <c r="V646"/>
    </row>
    <row r="647" spans="12:22" x14ac:dyDescent="0.2">
      <c r="L647" s="2"/>
      <c r="S647" s="1"/>
      <c r="T647" s="1"/>
      <c r="U647"/>
      <c r="V647"/>
    </row>
    <row r="648" spans="12:22" x14ac:dyDescent="0.2">
      <c r="L648" s="2"/>
      <c r="S648" s="1"/>
      <c r="T648" s="1"/>
      <c r="U648"/>
      <c r="V648"/>
    </row>
    <row r="649" spans="12:22" x14ac:dyDescent="0.2">
      <c r="L649" s="2"/>
      <c r="S649" s="1"/>
      <c r="T649" s="1"/>
      <c r="U649"/>
      <c r="V649"/>
    </row>
    <row r="650" spans="12:22" x14ac:dyDescent="0.2">
      <c r="L650" s="2"/>
      <c r="S650" s="1"/>
      <c r="T650" s="1"/>
      <c r="U650"/>
      <c r="V650"/>
    </row>
    <row r="651" spans="12:22" x14ac:dyDescent="0.2">
      <c r="L651" s="2"/>
      <c r="S651" s="1"/>
      <c r="T651" s="1"/>
      <c r="U651"/>
      <c r="V651"/>
    </row>
    <row r="652" spans="12:22" x14ac:dyDescent="0.2">
      <c r="L652" s="2"/>
      <c r="S652" s="1"/>
      <c r="T652" s="1"/>
      <c r="U652"/>
      <c r="V652"/>
    </row>
    <row r="653" spans="12:22" x14ac:dyDescent="0.2">
      <c r="L653" s="2"/>
      <c r="S653" s="1"/>
      <c r="T653" s="1"/>
      <c r="U653"/>
      <c r="V653"/>
    </row>
    <row r="654" spans="12:22" x14ac:dyDescent="0.2">
      <c r="L654" s="2"/>
      <c r="S654" s="1"/>
      <c r="T654" s="1"/>
      <c r="U654"/>
      <c r="V654"/>
    </row>
    <row r="655" spans="12:22" x14ac:dyDescent="0.2">
      <c r="L655" s="2"/>
      <c r="S655" s="1"/>
      <c r="T655" s="1"/>
      <c r="U655"/>
      <c r="V655"/>
    </row>
    <row r="656" spans="12:22" x14ac:dyDescent="0.2">
      <c r="L656" s="2"/>
      <c r="S656" s="1"/>
      <c r="T656" s="1"/>
      <c r="U656"/>
      <c r="V656"/>
    </row>
    <row r="657" spans="12:22" x14ac:dyDescent="0.2">
      <c r="L657" s="2"/>
      <c r="S657" s="1"/>
      <c r="T657" s="1"/>
      <c r="U657"/>
      <c r="V657"/>
    </row>
    <row r="658" spans="12:22" x14ac:dyDescent="0.2">
      <c r="L658" s="2"/>
      <c r="S658" s="1"/>
      <c r="T658" s="1"/>
      <c r="U658"/>
      <c r="V658"/>
    </row>
    <row r="659" spans="12:22" x14ac:dyDescent="0.2">
      <c r="L659" s="2"/>
      <c r="S659" s="1"/>
      <c r="T659" s="1"/>
      <c r="U659"/>
      <c r="V659"/>
    </row>
    <row r="660" spans="12:22" x14ac:dyDescent="0.2">
      <c r="L660" s="2"/>
      <c r="S660" s="1"/>
      <c r="T660" s="1"/>
      <c r="U660"/>
      <c r="V660"/>
    </row>
    <row r="661" spans="12:22" x14ac:dyDescent="0.2">
      <c r="L661" s="2"/>
      <c r="S661" s="1"/>
      <c r="T661" s="1"/>
      <c r="U661"/>
      <c r="V661"/>
    </row>
    <row r="662" spans="12:22" x14ac:dyDescent="0.2">
      <c r="L662" s="2"/>
      <c r="S662" s="1"/>
      <c r="T662" s="1"/>
      <c r="U662"/>
      <c r="V662"/>
    </row>
    <row r="663" spans="12:22" x14ac:dyDescent="0.2">
      <c r="L663" s="2"/>
      <c r="S663" s="1"/>
      <c r="T663" s="1"/>
      <c r="U663"/>
      <c r="V663"/>
    </row>
    <row r="664" spans="12:22" x14ac:dyDescent="0.2">
      <c r="L664" s="2"/>
      <c r="S664" s="1"/>
      <c r="T664" s="1"/>
      <c r="U664"/>
      <c r="V664"/>
    </row>
    <row r="665" spans="12:22" x14ac:dyDescent="0.2">
      <c r="L665" s="2"/>
      <c r="S665" s="1"/>
      <c r="T665" s="1"/>
      <c r="U665"/>
      <c r="V665"/>
    </row>
    <row r="666" spans="12:22" x14ac:dyDescent="0.2">
      <c r="L666" s="2"/>
      <c r="S666" s="1"/>
      <c r="T666" s="1"/>
      <c r="U666"/>
      <c r="V666"/>
    </row>
    <row r="667" spans="12:22" x14ac:dyDescent="0.2">
      <c r="L667" s="2"/>
      <c r="S667" s="1"/>
      <c r="T667" s="1"/>
      <c r="U667"/>
      <c r="V667"/>
    </row>
    <row r="668" spans="12:22" x14ac:dyDescent="0.2">
      <c r="L668" s="2"/>
      <c r="S668" s="1"/>
      <c r="T668" s="1"/>
      <c r="U668"/>
      <c r="V668"/>
    </row>
    <row r="669" spans="12:22" x14ac:dyDescent="0.2">
      <c r="L669" s="2"/>
      <c r="S669" s="1"/>
      <c r="T669" s="1"/>
      <c r="U669"/>
      <c r="V669"/>
    </row>
    <row r="670" spans="12:22" x14ac:dyDescent="0.2">
      <c r="L670" s="2"/>
      <c r="S670" s="1"/>
      <c r="T670" s="1"/>
      <c r="U670"/>
      <c r="V670"/>
    </row>
    <row r="671" spans="12:22" x14ac:dyDescent="0.2">
      <c r="L671" s="2"/>
      <c r="S671" s="1"/>
      <c r="T671" s="1"/>
      <c r="U671"/>
      <c r="V671"/>
    </row>
    <row r="672" spans="12:22" x14ac:dyDescent="0.2">
      <c r="L672" s="2"/>
      <c r="S672" s="1"/>
      <c r="T672" s="1"/>
      <c r="U672"/>
      <c r="V672"/>
    </row>
    <row r="673" spans="12:22" x14ac:dyDescent="0.2">
      <c r="L673" s="2"/>
      <c r="S673" s="1"/>
      <c r="T673" s="1"/>
      <c r="U673"/>
      <c r="V673"/>
    </row>
    <row r="674" spans="12:22" x14ac:dyDescent="0.2">
      <c r="L674" s="2"/>
      <c r="S674" s="1"/>
      <c r="T674" s="1"/>
      <c r="U674"/>
      <c r="V674"/>
    </row>
    <row r="675" spans="12:22" x14ac:dyDescent="0.2">
      <c r="L675" s="2"/>
      <c r="S675" s="1"/>
      <c r="T675" s="1"/>
      <c r="U675"/>
      <c r="V675"/>
    </row>
    <row r="676" spans="12:22" x14ac:dyDescent="0.2">
      <c r="L676" s="2"/>
      <c r="S676" s="1"/>
      <c r="T676" s="1"/>
      <c r="U676"/>
      <c r="V676"/>
    </row>
    <row r="677" spans="12:22" x14ac:dyDescent="0.2">
      <c r="L677" s="2"/>
      <c r="S677" s="1"/>
      <c r="T677" s="1"/>
      <c r="U677"/>
      <c r="V677"/>
    </row>
    <row r="678" spans="12:22" x14ac:dyDescent="0.2">
      <c r="L678" s="2"/>
      <c r="S678" s="1"/>
      <c r="T678" s="1"/>
      <c r="U678"/>
      <c r="V678"/>
    </row>
    <row r="679" spans="12:22" x14ac:dyDescent="0.2">
      <c r="L679" s="2"/>
      <c r="S679" s="1"/>
      <c r="T679" s="1"/>
      <c r="U679"/>
      <c r="V679"/>
    </row>
    <row r="680" spans="12:22" x14ac:dyDescent="0.2">
      <c r="L680" s="2"/>
      <c r="S680" s="1"/>
      <c r="T680" s="1"/>
      <c r="U680"/>
      <c r="V680"/>
    </row>
    <row r="681" spans="12:22" x14ac:dyDescent="0.2">
      <c r="L681" s="2"/>
      <c r="S681" s="1"/>
      <c r="T681" s="1"/>
      <c r="U681"/>
      <c r="V681"/>
    </row>
    <row r="682" spans="12:22" x14ac:dyDescent="0.2">
      <c r="L682" s="2"/>
      <c r="S682" s="1"/>
      <c r="T682" s="1"/>
      <c r="U682"/>
      <c r="V682"/>
    </row>
    <row r="683" spans="12:22" x14ac:dyDescent="0.2">
      <c r="L683" s="2"/>
      <c r="S683" s="1"/>
      <c r="T683" s="1"/>
      <c r="U683"/>
      <c r="V683"/>
    </row>
    <row r="684" spans="12:22" x14ac:dyDescent="0.2">
      <c r="L684" s="2"/>
      <c r="S684" s="1"/>
      <c r="T684" s="1"/>
      <c r="U684"/>
      <c r="V684"/>
    </row>
    <row r="685" spans="12:22" x14ac:dyDescent="0.2">
      <c r="L685" s="2"/>
      <c r="S685" s="1"/>
      <c r="T685" s="1"/>
      <c r="U685"/>
      <c r="V685"/>
    </row>
    <row r="686" spans="12:22" x14ac:dyDescent="0.2">
      <c r="L686" s="2"/>
      <c r="S686" s="1"/>
      <c r="T686" s="1"/>
      <c r="U686"/>
      <c r="V686"/>
    </row>
    <row r="687" spans="12:22" x14ac:dyDescent="0.2">
      <c r="L687" s="2"/>
      <c r="S687" s="1"/>
      <c r="T687" s="1"/>
      <c r="U687"/>
      <c r="V687"/>
    </row>
    <row r="688" spans="12:22" x14ac:dyDescent="0.2">
      <c r="L688" s="2"/>
      <c r="S688" s="1"/>
      <c r="T688" s="1"/>
      <c r="U688"/>
      <c r="V688"/>
    </row>
    <row r="689" spans="12:22" x14ac:dyDescent="0.2">
      <c r="L689" s="2"/>
      <c r="S689" s="1"/>
      <c r="T689" s="1"/>
      <c r="U689"/>
      <c r="V689"/>
    </row>
    <row r="690" spans="12:22" x14ac:dyDescent="0.2">
      <c r="L690" s="2"/>
      <c r="S690" s="1"/>
      <c r="T690" s="1"/>
      <c r="U690"/>
      <c r="V690"/>
    </row>
    <row r="691" spans="12:22" x14ac:dyDescent="0.2">
      <c r="L691" s="2"/>
      <c r="S691" s="1"/>
      <c r="T691" s="1"/>
      <c r="U691"/>
      <c r="V691"/>
    </row>
    <row r="692" spans="12:22" x14ac:dyDescent="0.2">
      <c r="L692" s="2"/>
      <c r="S692" s="1"/>
      <c r="T692" s="1"/>
      <c r="U692"/>
      <c r="V692"/>
    </row>
    <row r="693" spans="12:22" x14ac:dyDescent="0.2">
      <c r="L693" s="2"/>
      <c r="S693" s="1"/>
      <c r="T693" s="1"/>
      <c r="U693"/>
      <c r="V693"/>
    </row>
    <row r="694" spans="12:22" x14ac:dyDescent="0.2">
      <c r="L694" s="2"/>
      <c r="S694" s="1"/>
      <c r="T694" s="1"/>
      <c r="U694"/>
      <c r="V694"/>
    </row>
    <row r="695" spans="12:22" x14ac:dyDescent="0.2">
      <c r="L695" s="2"/>
      <c r="S695" s="1"/>
      <c r="T695" s="1"/>
      <c r="U695"/>
      <c r="V695"/>
    </row>
    <row r="696" spans="12:22" x14ac:dyDescent="0.2">
      <c r="L696" s="2"/>
      <c r="S696" s="1"/>
      <c r="T696" s="1"/>
      <c r="U696"/>
      <c r="V696"/>
    </row>
    <row r="697" spans="12:22" x14ac:dyDescent="0.2">
      <c r="L697" s="2"/>
      <c r="S697" s="1"/>
      <c r="T697" s="1"/>
      <c r="U697"/>
      <c r="V697"/>
    </row>
    <row r="698" spans="12:22" x14ac:dyDescent="0.2">
      <c r="L698" s="2"/>
      <c r="S698" s="1"/>
      <c r="T698" s="1"/>
      <c r="U698"/>
      <c r="V698"/>
    </row>
    <row r="699" spans="12:22" x14ac:dyDescent="0.2">
      <c r="L699" s="2"/>
      <c r="S699" s="1"/>
      <c r="T699" s="1"/>
      <c r="U699"/>
      <c r="V699"/>
    </row>
    <row r="700" spans="12:22" x14ac:dyDescent="0.2">
      <c r="L700" s="2"/>
      <c r="S700" s="1"/>
      <c r="T700" s="1"/>
      <c r="U700"/>
      <c r="V700"/>
    </row>
    <row r="701" spans="12:22" x14ac:dyDescent="0.2">
      <c r="L701" s="2"/>
      <c r="S701" s="1"/>
      <c r="T701" s="1"/>
      <c r="U701"/>
      <c r="V701"/>
    </row>
    <row r="702" spans="12:22" x14ac:dyDescent="0.2">
      <c r="L702" s="2"/>
      <c r="S702" s="1"/>
      <c r="T702" s="1"/>
      <c r="U702"/>
      <c r="V702"/>
    </row>
    <row r="703" spans="12:22" x14ac:dyDescent="0.2">
      <c r="L703" s="2"/>
      <c r="S703" s="1"/>
      <c r="T703" s="1"/>
      <c r="U703"/>
      <c r="V703"/>
    </row>
    <row r="704" spans="12:22" x14ac:dyDescent="0.2">
      <c r="L704" s="2"/>
      <c r="S704" s="1"/>
      <c r="T704" s="1"/>
      <c r="U704"/>
      <c r="V704"/>
    </row>
    <row r="705" spans="12:22" x14ac:dyDescent="0.2">
      <c r="L705" s="2"/>
      <c r="S705" s="1"/>
      <c r="T705" s="1"/>
      <c r="U705"/>
      <c r="V705"/>
    </row>
    <row r="706" spans="12:22" x14ac:dyDescent="0.2">
      <c r="L706" s="2"/>
      <c r="S706" s="1"/>
      <c r="T706" s="1"/>
      <c r="U706"/>
      <c r="V706"/>
    </row>
    <row r="707" spans="12:22" x14ac:dyDescent="0.2">
      <c r="L707" s="2"/>
      <c r="S707" s="1"/>
      <c r="T707" s="1"/>
      <c r="U707"/>
      <c r="V707"/>
    </row>
    <row r="708" spans="12:22" x14ac:dyDescent="0.2">
      <c r="L708" s="2"/>
      <c r="S708" s="1"/>
      <c r="T708" s="1"/>
      <c r="U708"/>
      <c r="V708"/>
    </row>
    <row r="709" spans="12:22" x14ac:dyDescent="0.2">
      <c r="L709" s="2"/>
      <c r="S709" s="1"/>
      <c r="T709" s="1"/>
      <c r="U709"/>
      <c r="V709"/>
    </row>
    <row r="710" spans="12:22" x14ac:dyDescent="0.2">
      <c r="L710" s="2"/>
      <c r="S710" s="1"/>
      <c r="T710" s="1"/>
      <c r="U710"/>
      <c r="V710"/>
    </row>
    <row r="711" spans="12:22" x14ac:dyDescent="0.2">
      <c r="L711" s="2"/>
      <c r="S711" s="1"/>
      <c r="T711" s="1"/>
      <c r="U711"/>
      <c r="V711"/>
    </row>
    <row r="712" spans="12:22" x14ac:dyDescent="0.2">
      <c r="L712" s="2"/>
      <c r="S712" s="1"/>
      <c r="T712" s="1"/>
      <c r="U712"/>
      <c r="V712"/>
    </row>
    <row r="713" spans="12:22" x14ac:dyDescent="0.2">
      <c r="L713" s="2"/>
      <c r="S713" s="1"/>
      <c r="T713" s="1"/>
      <c r="U713"/>
      <c r="V713"/>
    </row>
    <row r="714" spans="12:22" x14ac:dyDescent="0.2">
      <c r="L714" s="2"/>
      <c r="S714" s="1"/>
      <c r="T714" s="1"/>
      <c r="U714"/>
      <c r="V714"/>
    </row>
    <row r="715" spans="12:22" x14ac:dyDescent="0.2">
      <c r="L715" s="2"/>
      <c r="S715" s="1"/>
      <c r="T715" s="1"/>
      <c r="U715"/>
      <c r="V715"/>
    </row>
    <row r="716" spans="12:22" x14ac:dyDescent="0.2">
      <c r="L716" s="2"/>
      <c r="S716" s="1"/>
      <c r="T716" s="1"/>
      <c r="U716"/>
      <c r="V716"/>
    </row>
    <row r="717" spans="12:22" x14ac:dyDescent="0.2">
      <c r="L717" s="2"/>
      <c r="S717" s="1"/>
      <c r="T717" s="1"/>
      <c r="U717"/>
      <c r="V717"/>
    </row>
    <row r="718" spans="12:22" x14ac:dyDescent="0.2">
      <c r="L718" s="2"/>
      <c r="S718" s="1"/>
      <c r="T718" s="1"/>
      <c r="U718"/>
      <c r="V718"/>
    </row>
    <row r="719" spans="12:22" x14ac:dyDescent="0.2">
      <c r="L719" s="2"/>
      <c r="S719" s="1"/>
      <c r="T719" s="1"/>
      <c r="U719"/>
      <c r="V719"/>
    </row>
    <row r="720" spans="12:22" x14ac:dyDescent="0.2">
      <c r="L720" s="2"/>
      <c r="S720" s="1"/>
      <c r="T720" s="1"/>
      <c r="U720"/>
      <c r="V720"/>
    </row>
    <row r="721" spans="12:22" x14ac:dyDescent="0.2">
      <c r="L721" s="2"/>
      <c r="S721" s="1"/>
      <c r="T721" s="1"/>
      <c r="U721"/>
      <c r="V721"/>
    </row>
    <row r="722" spans="12:22" x14ac:dyDescent="0.2">
      <c r="L722" s="2"/>
      <c r="S722" s="1"/>
      <c r="T722" s="1"/>
      <c r="U722"/>
      <c r="V722"/>
    </row>
    <row r="723" spans="12:22" x14ac:dyDescent="0.2">
      <c r="L723" s="2"/>
      <c r="S723" s="1"/>
      <c r="T723" s="1"/>
      <c r="U723"/>
      <c r="V723"/>
    </row>
    <row r="724" spans="12:22" x14ac:dyDescent="0.2">
      <c r="L724" s="2"/>
      <c r="S724" s="1"/>
      <c r="T724" s="1"/>
      <c r="U724"/>
      <c r="V724"/>
    </row>
    <row r="725" spans="12:22" x14ac:dyDescent="0.2">
      <c r="L725" s="2"/>
      <c r="S725" s="1"/>
      <c r="T725" s="1"/>
      <c r="U725"/>
      <c r="V725"/>
    </row>
    <row r="726" spans="12:22" x14ac:dyDescent="0.2">
      <c r="L726" s="2"/>
      <c r="S726" s="1"/>
      <c r="T726" s="1"/>
      <c r="U726"/>
      <c r="V726"/>
    </row>
    <row r="727" spans="12:22" x14ac:dyDescent="0.2">
      <c r="L727" s="2"/>
      <c r="S727" s="1"/>
      <c r="T727" s="1"/>
      <c r="U727"/>
      <c r="V727"/>
    </row>
    <row r="728" spans="12:22" x14ac:dyDescent="0.2">
      <c r="L728" s="2"/>
      <c r="S728" s="1"/>
      <c r="T728" s="1"/>
      <c r="U728"/>
      <c r="V728"/>
    </row>
    <row r="729" spans="12:22" x14ac:dyDescent="0.2">
      <c r="L729" s="2"/>
      <c r="S729" s="1"/>
      <c r="T729" s="1"/>
      <c r="U729"/>
      <c r="V729"/>
    </row>
    <row r="730" spans="12:22" x14ac:dyDescent="0.2">
      <c r="L730" s="2"/>
      <c r="S730" s="1"/>
      <c r="T730" s="1"/>
      <c r="U730"/>
      <c r="V730"/>
    </row>
    <row r="731" spans="12:22" x14ac:dyDescent="0.2">
      <c r="L731" s="2"/>
      <c r="S731" s="1"/>
      <c r="T731" s="1"/>
      <c r="U731"/>
      <c r="V731"/>
    </row>
    <row r="732" spans="12:22" x14ac:dyDescent="0.2">
      <c r="L732" s="2"/>
      <c r="S732" s="1"/>
      <c r="T732" s="1"/>
      <c r="U732"/>
      <c r="V732"/>
    </row>
    <row r="733" spans="12:22" x14ac:dyDescent="0.2">
      <c r="L733" s="2"/>
      <c r="S733" s="1"/>
      <c r="T733" s="1"/>
      <c r="U733"/>
      <c r="V733"/>
    </row>
    <row r="734" spans="12:22" x14ac:dyDescent="0.2">
      <c r="L734" s="2"/>
      <c r="S734" s="1"/>
      <c r="T734" s="1"/>
      <c r="U734"/>
      <c r="V734"/>
    </row>
    <row r="735" spans="12:22" x14ac:dyDescent="0.2">
      <c r="L735" s="2"/>
      <c r="S735" s="1"/>
      <c r="T735" s="1"/>
      <c r="U735"/>
      <c r="V735"/>
    </row>
    <row r="736" spans="12:22" x14ac:dyDescent="0.2">
      <c r="L736" s="2"/>
      <c r="S736" s="1"/>
      <c r="T736" s="1"/>
      <c r="U736"/>
      <c r="V736"/>
    </row>
    <row r="737" spans="12:22" x14ac:dyDescent="0.2">
      <c r="L737" s="2"/>
      <c r="S737" s="1"/>
      <c r="T737" s="1"/>
      <c r="U737"/>
      <c r="V737"/>
    </row>
    <row r="738" spans="12:22" x14ac:dyDescent="0.2">
      <c r="L738" s="2"/>
      <c r="S738" s="1"/>
      <c r="T738" s="1"/>
      <c r="U738"/>
      <c r="V738"/>
    </row>
    <row r="739" spans="12:22" x14ac:dyDescent="0.2">
      <c r="L739" s="2"/>
      <c r="S739" s="1"/>
      <c r="T739" s="1"/>
      <c r="U739"/>
      <c r="V739"/>
    </row>
    <row r="740" spans="12:22" x14ac:dyDescent="0.2">
      <c r="L740" s="2"/>
      <c r="S740" s="1"/>
      <c r="T740" s="1"/>
      <c r="U740"/>
      <c r="V740"/>
    </row>
    <row r="741" spans="12:22" x14ac:dyDescent="0.2">
      <c r="L741" s="2"/>
      <c r="S741" s="1"/>
      <c r="T741" s="1"/>
      <c r="U741"/>
      <c r="V741"/>
    </row>
    <row r="742" spans="12:22" x14ac:dyDescent="0.2">
      <c r="L742" s="2"/>
      <c r="S742" s="1"/>
      <c r="T742" s="1"/>
      <c r="U742"/>
      <c r="V742"/>
    </row>
    <row r="743" spans="12:22" x14ac:dyDescent="0.2">
      <c r="L743" s="2"/>
      <c r="S743" s="1"/>
      <c r="T743" s="1"/>
      <c r="U743"/>
      <c r="V743"/>
    </row>
    <row r="744" spans="12:22" x14ac:dyDescent="0.2">
      <c r="L744" s="2"/>
      <c r="S744" s="1"/>
      <c r="T744" s="1"/>
      <c r="U744"/>
      <c r="V744"/>
    </row>
    <row r="745" spans="12:22" x14ac:dyDescent="0.2">
      <c r="L745" s="2"/>
      <c r="S745" s="1"/>
      <c r="T745" s="1"/>
      <c r="U745"/>
      <c r="V745"/>
    </row>
    <row r="746" spans="12:22" x14ac:dyDescent="0.2">
      <c r="L746" s="2"/>
      <c r="S746" s="1"/>
      <c r="T746" s="1"/>
      <c r="U746"/>
      <c r="V746"/>
    </row>
    <row r="747" spans="12:22" x14ac:dyDescent="0.2">
      <c r="L747" s="2"/>
      <c r="S747" s="1"/>
      <c r="T747" s="1"/>
      <c r="U747"/>
      <c r="V747"/>
    </row>
    <row r="748" spans="12:22" x14ac:dyDescent="0.2">
      <c r="L748" s="2"/>
      <c r="S748" s="1"/>
      <c r="T748" s="1"/>
      <c r="U748"/>
      <c r="V748"/>
    </row>
    <row r="749" spans="12:22" x14ac:dyDescent="0.2">
      <c r="L749" s="2"/>
      <c r="S749" s="1"/>
      <c r="T749" s="1"/>
      <c r="U749"/>
      <c r="V749"/>
    </row>
    <row r="750" spans="12:22" x14ac:dyDescent="0.2">
      <c r="L750" s="2"/>
      <c r="S750" s="1"/>
      <c r="T750" s="1"/>
      <c r="U750"/>
      <c r="V750"/>
    </row>
    <row r="751" spans="12:22" x14ac:dyDescent="0.2">
      <c r="L751" s="2"/>
      <c r="S751" s="1"/>
      <c r="T751" s="1"/>
      <c r="U751"/>
      <c r="V751"/>
    </row>
    <row r="752" spans="12:22" x14ac:dyDescent="0.2">
      <c r="L752" s="2"/>
      <c r="S752" s="1"/>
      <c r="T752" s="1"/>
      <c r="U752"/>
      <c r="V752"/>
    </row>
    <row r="753" spans="12:22" x14ac:dyDescent="0.2">
      <c r="L753" s="2"/>
      <c r="S753" s="1"/>
      <c r="T753" s="1"/>
      <c r="U753"/>
      <c r="V753"/>
    </row>
    <row r="754" spans="12:22" x14ac:dyDescent="0.2">
      <c r="L754" s="2"/>
      <c r="S754" s="1"/>
      <c r="T754" s="1"/>
      <c r="U754"/>
      <c r="V754"/>
    </row>
    <row r="755" spans="12:22" x14ac:dyDescent="0.2">
      <c r="L755" s="2"/>
      <c r="S755" s="1"/>
      <c r="T755" s="1"/>
      <c r="U755"/>
      <c r="V755"/>
    </row>
    <row r="756" spans="12:22" x14ac:dyDescent="0.2">
      <c r="L756" s="2"/>
      <c r="S756" s="1"/>
      <c r="T756" s="1"/>
      <c r="U756"/>
      <c r="V756"/>
    </row>
    <row r="757" spans="12:22" x14ac:dyDescent="0.2">
      <c r="L757" s="2"/>
      <c r="S757" s="1"/>
      <c r="T757" s="1"/>
      <c r="U757"/>
      <c r="V757"/>
    </row>
    <row r="758" spans="12:22" x14ac:dyDescent="0.2">
      <c r="L758" s="2"/>
      <c r="S758" s="1"/>
      <c r="T758" s="1"/>
      <c r="U758"/>
      <c r="V758"/>
    </row>
    <row r="759" spans="12:22" x14ac:dyDescent="0.2">
      <c r="L759" s="2"/>
      <c r="S759" s="1"/>
      <c r="T759" s="1"/>
      <c r="U759"/>
      <c r="V759"/>
    </row>
    <row r="760" spans="12:22" x14ac:dyDescent="0.2">
      <c r="L760" s="2"/>
      <c r="S760" s="1"/>
      <c r="T760" s="1"/>
      <c r="U760"/>
      <c r="V760"/>
    </row>
    <row r="761" spans="12:22" x14ac:dyDescent="0.2">
      <c r="L761" s="2"/>
      <c r="S761" s="1"/>
      <c r="T761" s="1"/>
      <c r="U761"/>
      <c r="V761"/>
    </row>
    <row r="762" spans="12:22" x14ac:dyDescent="0.2">
      <c r="L762" s="2"/>
      <c r="S762" s="1"/>
      <c r="T762" s="1"/>
      <c r="U762"/>
      <c r="V762"/>
    </row>
    <row r="763" spans="12:22" x14ac:dyDescent="0.2">
      <c r="L763" s="2"/>
      <c r="S763" s="1"/>
      <c r="T763" s="1"/>
      <c r="U763"/>
      <c r="V763"/>
    </row>
    <row r="764" spans="12:22" x14ac:dyDescent="0.2">
      <c r="L764" s="2"/>
      <c r="S764" s="1"/>
      <c r="T764" s="1"/>
      <c r="U764"/>
      <c r="V764"/>
    </row>
    <row r="765" spans="12:22" x14ac:dyDescent="0.2">
      <c r="L765" s="2"/>
      <c r="S765" s="1"/>
      <c r="T765" s="1"/>
      <c r="U765"/>
      <c r="V765"/>
    </row>
    <row r="766" spans="12:22" x14ac:dyDescent="0.2">
      <c r="L766" s="2"/>
      <c r="S766" s="1"/>
      <c r="T766" s="1"/>
      <c r="U766"/>
      <c r="V766"/>
    </row>
    <row r="767" spans="12:22" x14ac:dyDescent="0.2">
      <c r="L767" s="2"/>
      <c r="S767" s="1"/>
      <c r="T767" s="1"/>
      <c r="U767"/>
      <c r="V767"/>
    </row>
    <row r="768" spans="12:22" x14ac:dyDescent="0.2">
      <c r="L768" s="2"/>
      <c r="S768" s="1"/>
      <c r="T768" s="1"/>
      <c r="U768"/>
      <c r="V768"/>
    </row>
    <row r="769" spans="12:22" x14ac:dyDescent="0.2">
      <c r="L769" s="2"/>
      <c r="S769" s="1"/>
      <c r="T769" s="1"/>
      <c r="U769"/>
      <c r="V769"/>
    </row>
    <row r="770" spans="12:22" x14ac:dyDescent="0.2">
      <c r="L770" s="2"/>
      <c r="S770" s="1"/>
      <c r="T770" s="1"/>
      <c r="U770"/>
      <c r="V770"/>
    </row>
    <row r="771" spans="12:22" x14ac:dyDescent="0.2">
      <c r="L771" s="2"/>
      <c r="S771" s="1"/>
      <c r="T771" s="1"/>
      <c r="U771"/>
      <c r="V771"/>
    </row>
    <row r="772" spans="12:22" x14ac:dyDescent="0.2">
      <c r="L772" s="2"/>
      <c r="S772" s="1"/>
      <c r="T772" s="1"/>
      <c r="U772"/>
      <c r="V772"/>
    </row>
    <row r="773" spans="12:22" x14ac:dyDescent="0.2">
      <c r="L773" s="2"/>
      <c r="S773" s="1"/>
      <c r="T773" s="1"/>
      <c r="U773"/>
      <c r="V773"/>
    </row>
  </sheetData>
  <mergeCells count="4">
    <mergeCell ref="A1:D1"/>
    <mergeCell ref="E1:K1"/>
    <mergeCell ref="L1:R1"/>
    <mergeCell ref="S1:T1"/>
  </mergeCells>
  <phoneticPr fontId="18" type="noConversion"/>
  <conditionalFormatting sqref="E2:K1048576 E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{1E8E716C-4545-C148-942A-14326C1CCD28}</x14:id>
        </ext>
      </extLst>
    </cfRule>
  </conditionalFormatting>
  <conditionalFormatting sqref="V774:V1048576 S1:S2 S57:S77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{4203C11F-36B4-D14E-A301-0F18BC598C33}</x14:id>
        </ext>
      </extLst>
    </cfRule>
  </conditionalFormatting>
  <conditionalFormatting sqref="U774:U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{E16F9314-CD9A-FE45-B168-856745F3F175}</x14:id>
        </ext>
      </extLst>
    </cfRule>
  </conditionalFormatting>
  <conditionalFormatting sqref="T774:T1048576 M774:N104857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{FEB1CB69-964C-1C4D-8015-F1E597AE241E}</x14:id>
        </ext>
      </extLst>
    </cfRule>
  </conditionalFormatting>
  <conditionalFormatting sqref="N774:N1048576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{6961FC37-52ED-D04F-B2A3-F5707C6516B0}</x14:id>
        </ext>
      </extLst>
    </cfRule>
  </conditionalFormatting>
  <conditionalFormatting sqref="O774:S1048576 L1 L2:R56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{597CF7B3-A1AD-BD45-BCEC-C3A5B53D60A1}</x14:id>
        </ext>
      </extLst>
    </cfRule>
  </conditionalFormatting>
  <conditionalFormatting sqref="S3:S5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{C20BB9A1-3B88-2049-975E-0CBEA6045127}</x14:id>
        </ext>
      </extLst>
    </cfRule>
  </conditionalFormatting>
  <conditionalFormatting sqref="T3:T5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{4989FCC1-EF09-E94D-AC2D-EBAFC9BD77D9}</x14:id>
        </ext>
      </extLst>
    </cfRule>
  </conditionalFormatting>
  <conditionalFormatting sqref="T3:T5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{C58E4B62-37C0-484E-8CEC-290F9D9B3C84}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8E716C-4545-C148-942A-14326C1CCD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E2:K1048576 E1</xm:sqref>
        </x14:conditionalFormatting>
        <x14:conditionalFormatting xmlns:xm="http://schemas.microsoft.com/office/excel/2006/main">
          <x14:cfRule type="dataBar" id="{4203C11F-36B4-D14E-A301-0F18BC598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V774:V1048576 S1:S2 S57:S773</xm:sqref>
        </x14:conditionalFormatting>
        <x14:conditionalFormatting xmlns:xm="http://schemas.microsoft.com/office/excel/2006/main">
          <x14:cfRule type="dataBar" id="{E16F9314-CD9A-FE45-B168-856745F3F1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U774:U1048576</xm:sqref>
        </x14:conditionalFormatting>
        <x14:conditionalFormatting xmlns:xm="http://schemas.microsoft.com/office/excel/2006/main">
          <x14:cfRule type="dataBar" id="{FEB1CB69-964C-1C4D-8015-F1E597AE24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T774:T1048576 M774:N1048576</xm:sqref>
        </x14:conditionalFormatting>
        <x14:conditionalFormatting xmlns:xm="http://schemas.microsoft.com/office/excel/2006/main">
          <x14:cfRule type="dataBar" id="{6961FC37-52ED-D04F-B2A3-F5707C651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N774:N1048576</xm:sqref>
        </x14:conditionalFormatting>
        <x14:conditionalFormatting xmlns:xm="http://schemas.microsoft.com/office/excel/2006/main">
          <x14:cfRule type="dataBar" id="{597CF7B3-A1AD-BD45-BCEC-C3A5B53D60A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O774:S1048576 L1 L2:R56</xm:sqref>
        </x14:conditionalFormatting>
        <x14:conditionalFormatting xmlns:xm="http://schemas.microsoft.com/office/excel/2006/main">
          <x14:cfRule type="dataBar" id="{C20BB9A1-3B88-2049-975E-0CBEA6045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S3:S56</xm:sqref>
        </x14:conditionalFormatting>
        <x14:conditionalFormatting xmlns:xm="http://schemas.microsoft.com/office/excel/2006/main">
          <x14:cfRule type="dataBar" id="{4989FCC1-EF09-E94D-AC2D-EBAFC9BD7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T3:T56</xm:sqref>
        </x14:conditionalFormatting>
        <x14:conditionalFormatting xmlns:xm="http://schemas.microsoft.com/office/excel/2006/main">
          <x14:cfRule type="dataBar" id="{C58E4B62-37C0-484E-8CEC-290F9D9B3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RESIDENTIAL</vt:lpstr>
      <vt:lpstr>COMMERCIAL</vt:lpstr>
      <vt:lpstr>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2021-10-26T12:15:13Z</dcterms:created>
  <dcterms:modified xsi:type="dcterms:W3CDTF">2022-01-23T11:54:44Z</dcterms:modified>
</cp:coreProperties>
</file>