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nicolepaul/Code/us-household-pulse-disasters/"/>
    </mc:Choice>
  </mc:AlternateContent>
  <xr:revisionPtr revIDLastSave="0" documentId="13_ncr:1_{7D965DD8-C9F6-0742-8C49-692504DCAB36}" xr6:coauthVersionLast="47" xr6:coauthVersionMax="47" xr10:uidLastSave="{00000000-0000-0000-0000-000000000000}"/>
  <bookViews>
    <workbookView xWindow="14720" yWindow="560" windowWidth="21120" windowHeight="21500" activeTab="1" xr2:uid="{2DCD39D6-C574-4F45-A544-F800684549E6}"/>
  </bookViews>
  <sheets>
    <sheet name="EST_MSA" sheetId="1" r:id="rId1"/>
    <sheet name="EST_ST" sheetId="2" r:id="rId2"/>
    <sheet name="Data Dictionary"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4" i="2" l="1"/>
  <c r="K53"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2" i="2"/>
  <c r="J18" i="1"/>
  <c r="J17" i="1"/>
  <c r="H54" i="2"/>
  <c r="G54" i="2"/>
  <c r="H53" i="2"/>
  <c r="G53" i="2"/>
  <c r="I18" i="1"/>
  <c r="I17" i="1"/>
  <c r="I54" i="2"/>
  <c r="I53" i="2"/>
  <c r="E53" i="2"/>
  <c r="E54" i="2"/>
  <c r="C54" i="2"/>
  <c r="F54" i="2"/>
  <c r="D53" i="2"/>
  <c r="D54" i="2"/>
  <c r="H18" i="1"/>
  <c r="G18" i="1"/>
  <c r="F18" i="1"/>
  <c r="E18" i="1"/>
  <c r="D18" i="1"/>
  <c r="H17" i="1"/>
  <c r="G17" i="1"/>
  <c r="F17" i="1"/>
  <c r="E17" i="1"/>
  <c r="D17" i="1"/>
  <c r="C18" i="1"/>
  <c r="C17" i="1"/>
  <c r="J54" i="2" l="1"/>
  <c r="J53" i="2"/>
  <c r="C53" i="2"/>
  <c r="F53" i="2"/>
</calcChain>
</file>

<file path=xl/sharedStrings.xml><?xml version="1.0" encoding="utf-8"?>
<sst xmlns="http://schemas.openxmlformats.org/spreadsheetml/2006/main" count="135" uniqueCount="100">
  <si>
    <t>EST_MSA</t>
  </si>
  <si>
    <t>New York-Newark-Jersey City, NY-NJ-PA Metro Area</t>
  </si>
  <si>
    <t>Los Angeles-Long Beach-Anaheim, CA Metro Area</t>
  </si>
  <si>
    <t>Chicago-Naperville-Elgin, IL-IN-WI Metro Area</t>
  </si>
  <si>
    <t>Dallas-Fort Worth-Arlington, TX Metro Area</t>
  </si>
  <si>
    <t>Houston-The Woodlands-Sugar Land, TX Metro Area</t>
  </si>
  <si>
    <t>Washington-Arlington-Alexandria, DC-VA-MD-WV Metro Area</t>
  </si>
  <si>
    <t>Miami-Fort Lauderdale-Pompano Beach, FL Metro Area</t>
  </si>
  <si>
    <t>Philadelphia-Camden-Wilmington, PA-NJ-DE-MD Metro Area</t>
  </si>
  <si>
    <t>Atlanta-Sandy Springs-Alpharetta, GA Metro Area</t>
  </si>
  <si>
    <t>Phoenix-Mesa-Chandler, AZ Metro Area</t>
  </si>
  <si>
    <t>Boston-Cambridge-Newton, MA-NH Metro Area</t>
  </si>
  <si>
    <t>San Francisco-Oakland-Berkeley, CA Metro Area</t>
  </si>
  <si>
    <t>Riverside-San Bernardino-Ontario, CA Metro Area</t>
  </si>
  <si>
    <t>Detroit-Warren-Dearborn, MI Metro Area</t>
  </si>
  <si>
    <t>Seattle-Tacoma-Bellevue, WA Metro Area</t>
  </si>
  <si>
    <t>METRO_AREA</t>
  </si>
  <si>
    <t>VACANCY_RENTAL_2022</t>
  </si>
  <si>
    <t>VACANCY_HOMEOWNER_2022</t>
  </si>
  <si>
    <t>AVG</t>
  </si>
  <si>
    <t>MED</t>
  </si>
  <si>
    <t>Average of considered MSA</t>
  </si>
  <si>
    <t>Median of considered MSA</t>
  </si>
  <si>
    <t>POPULATION_TREND_10YR</t>
  </si>
  <si>
    <t>POPULATION_2020</t>
  </si>
  <si>
    <t>EST_ST</t>
  </si>
  <si>
    <t>STATE</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</si>
  <si>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</si>
  <si>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</si>
  <si>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</si>
  <si>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</si>
  <si>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</si>
  <si>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</si>
  <si>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</si>
  <si>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</si>
  <si>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</si>
  <si>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</si>
  <si>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</si>
  <si>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</si>
  <si>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</si>
  <si>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</si>
  <si>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</si>
  <si>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</si>
  <si>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</si>
  <si>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</si>
  <si>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</si>
  <si>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</si>
  <si>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</si>
  <si>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</si>
  <si>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</si>
  <si>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</si>
  <si>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</si>
  <si>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</si>
  <si>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</si>
  <si>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</si>
  <si>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</si>
  <si>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</si>
  <si>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</si>
  <si>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</si>
  <si>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</si>
  <si>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</si>
  <si>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</si>
  <si>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</si>
  <si>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</si>
  <si>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</si>
  <si>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</si>
  <si>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</si>
  <si>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</si>
  <si>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</si>
  <si>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</si>
  <si>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</si>
  <si>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</si>
  <si>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</si>
  <si>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</si>
  <si>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</si>
  <si>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</si>
  <si>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</si>
  <si>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</si>
  <si>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Average of considered ST</t>
  </si>
  <si>
    <t>Median of considered ST</t>
  </si>
  <si>
    <t>SATISFACTION_NGBD_2021</t>
  </si>
  <si>
    <t>SATISFACTION_HOME_2021</t>
  </si>
  <si>
    <t>Variable</t>
  </si>
  <si>
    <t>Type</t>
  </si>
  <si>
    <t>Continuous</t>
  </si>
  <si>
    <t>Name</t>
  </si>
  <si>
    <t>Population (2020)</t>
  </si>
  <si>
    <t>Rental vacancy rate</t>
  </si>
  <si>
    <t>Homeowner vacancy rate</t>
  </si>
  <si>
    <t>Neighborhood satisfaction</t>
  </si>
  <si>
    <t>Home satisfaction</t>
  </si>
  <si>
    <t>Population change (2010-2020)</t>
  </si>
  <si>
    <t>Values</t>
  </si>
  <si>
    <t>#</t>
  </si>
  <si>
    <t>RATE_HOMEOWNER_2022</t>
  </si>
  <si>
    <t>Homeownership rate</t>
  </si>
  <si>
    <t>UNEMPLOYMENT_2022</t>
  </si>
  <si>
    <t>Unemployment rate</t>
  </si>
  <si>
    <t>DISASTERS_2021-2023</t>
  </si>
  <si>
    <t>Disaster declarations (2021-2023)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</si>
</sst>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4" x14ac:knownFonts="1">
    <font>
      <sz val="12"/>
      <color theme="1"/>
      <name val="Calibri"/>
      <family val="2"/>
      <scheme val="minor"/>
    </font>
    <font>
      <sz val="12"/>
      <color theme="1"/>
      <name val="Calibri"/>
      <family val="2"/>
      <scheme val="minor"/>
    </font>
    <font>
      <b/>
      <sz val="12"/>
      <color theme="1"/>
      <name val="Calibri"/>
      <family val="2"/>
      <scheme val="minor"/>
    </font>
    <font>
      <sz val="12"/>
      <name val="Arial"/>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49" fontId="0" fillId="0" borderId="0" xfId="0" applyNumberFormat="1"/>
    <xf numFmtId="0" fontId="0" fillId="2" borderId="0" xfId="0" applyFill="1"/>
    <xf numFmtId="164" fontId="3" fillId="2" borderId="0" xfId="0" applyNumberFormat="1" applyFont="1" applyFill="1"/>
    <xf numFmtId="0" fontId="2" fillId="0" borderId="0" xfId="0" applyFont="1"/>
    <xf numFmtId="9" fontId="0" fillId="0" borderId="0" xfId="2" applyFont="1"/>
    <xf numFmtId="9" fontId="3" fillId="2" borderId="0" xfId="2" applyFont="1" applyFill="1"/>
    <xf numFmtId="165" fontId="0" fillId="0" borderId="0" xfId="1" applyNumberFormat="1" applyFont="1"/>
    <xf numFmtId="165" fontId="3" fillId="2" borderId="0" xfId="1" applyNumberFormat="1" applyFont="1" applyFill="1"/>
    <xf numFmtId="0" fontId="0" fillId="0" borderId="0" xfId="0" applyAlignment="1">
      <alignment horizontal="center"/>
    </xf>
    <xf numFmtId="0" fontId="0" fillId="0" borderId="0" xfId="0" applyAlignment="1">
      <alignment horizontal="left"/>
    </xf>
    <xf numFmtId="0" fontId="2" fillId="0" borderId="0" xfId="0" applyFont="1" applyAlignment="1">
      <alignment horizontal="center"/>
    </xf>
    <xf numFmtId="0" fontId="0" fillId="2" borderId="0" xfId="0" applyFill="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nicolepaul/Library/CloudStorage/Dropbox/Nicole's%20PhD%20project/4.%20Data/2.%20US%20Household%20Pulse%20Survey/AHS_Tables/ST/BLS%20Unemployment%202022.xlsx" TargetMode="External"/><Relationship Id="rId1" Type="http://schemas.openxmlformats.org/officeDocument/2006/relationships/externalLinkPath" Target="/Users/nicolepaul/Library/CloudStorage/Dropbox/Nicole's%20PhD%20project/4.%20Data/2.%20US%20Household%20Pulse%20Survey/AHS_Tables/ST/BLS%20Unemployment%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8">
          <cell r="A8" t="str">
            <v>North Dakota</v>
          </cell>
          <cell r="B8">
            <v>2.1</v>
          </cell>
        </row>
        <row r="9">
          <cell r="A9" t="str">
            <v>South Dakota</v>
          </cell>
          <cell r="B9">
            <v>2.1</v>
          </cell>
        </row>
        <row r="10">
          <cell r="A10" t="str">
            <v>Nebraska</v>
          </cell>
          <cell r="B10">
            <v>2.2999999999999998</v>
          </cell>
        </row>
        <row r="11">
          <cell r="A11" t="str">
            <v>Utah</v>
          </cell>
          <cell r="B11">
            <v>2.2999999999999998</v>
          </cell>
        </row>
        <row r="12">
          <cell r="A12" t="str">
            <v>Missouri</v>
          </cell>
          <cell r="B12">
            <v>2.5</v>
          </cell>
        </row>
        <row r="13">
          <cell r="A13" t="str">
            <v>New Hampshire</v>
          </cell>
          <cell r="B13">
            <v>2.5</v>
          </cell>
        </row>
        <row r="14">
          <cell r="A14" t="str">
            <v>Alabama</v>
          </cell>
          <cell r="B14">
            <v>2.6</v>
          </cell>
        </row>
        <row r="15">
          <cell r="A15" t="str">
            <v>Montana</v>
          </cell>
          <cell r="B15">
            <v>2.6</v>
          </cell>
        </row>
        <row r="16">
          <cell r="A16" t="str">
            <v>Vermont</v>
          </cell>
          <cell r="B16">
            <v>2.6</v>
          </cell>
        </row>
        <row r="17">
          <cell r="A17" t="str">
            <v>Idaho</v>
          </cell>
          <cell r="B17">
            <v>2.7</v>
          </cell>
        </row>
        <row r="18">
          <cell r="A18" t="str">
            <v>Iowa</v>
          </cell>
          <cell r="B18">
            <v>2.7</v>
          </cell>
        </row>
        <row r="19">
          <cell r="A19" t="str">
            <v>Kansas</v>
          </cell>
          <cell r="B19">
            <v>2.7</v>
          </cell>
        </row>
        <row r="20">
          <cell r="A20" t="str">
            <v>Minnesota</v>
          </cell>
          <cell r="B20">
            <v>2.7</v>
          </cell>
        </row>
        <row r="21">
          <cell r="A21" t="str">
            <v>Florida</v>
          </cell>
          <cell r="B21">
            <v>2.9</v>
          </cell>
        </row>
        <row r="22">
          <cell r="A22" t="str">
            <v>Virginia</v>
          </cell>
          <cell r="B22">
            <v>2.9</v>
          </cell>
        </row>
        <row r="23">
          <cell r="A23" t="str">
            <v>Wisconsin</v>
          </cell>
          <cell r="B23">
            <v>2.9</v>
          </cell>
        </row>
        <row r="24">
          <cell r="A24" t="str">
            <v>Colorado</v>
          </cell>
          <cell r="B24">
            <v>3</v>
          </cell>
        </row>
        <row r="25">
          <cell r="A25" t="str">
            <v>Georgia</v>
          </cell>
          <cell r="B25">
            <v>3</v>
          </cell>
        </row>
        <row r="26">
          <cell r="A26" t="str">
            <v>Indiana</v>
          </cell>
          <cell r="B26">
            <v>3</v>
          </cell>
        </row>
        <row r="27">
          <cell r="A27" t="str">
            <v>Maine</v>
          </cell>
          <cell r="B27">
            <v>3</v>
          </cell>
        </row>
        <row r="28">
          <cell r="A28" t="str">
            <v>Oklahoma</v>
          </cell>
          <cell r="B28">
            <v>3</v>
          </cell>
        </row>
        <row r="29">
          <cell r="A29" t="str">
            <v>Maryland</v>
          </cell>
          <cell r="B29">
            <v>3.2</v>
          </cell>
        </row>
        <row r="30">
          <cell r="A30" t="str">
            <v>Rhode Island</v>
          </cell>
          <cell r="B30">
            <v>3.2</v>
          </cell>
        </row>
        <row r="31">
          <cell r="A31" t="str">
            <v>South Carolina</v>
          </cell>
          <cell r="B31">
            <v>3.2</v>
          </cell>
        </row>
        <row r="32">
          <cell r="A32" t="str">
            <v>Arkansas</v>
          </cell>
          <cell r="B32">
            <v>3.3</v>
          </cell>
        </row>
        <row r="33">
          <cell r="A33" t="str">
            <v>Tennessee</v>
          </cell>
          <cell r="B33">
            <v>3.4</v>
          </cell>
        </row>
        <row r="34">
          <cell r="A34" t="str">
            <v>Hawaii</v>
          </cell>
          <cell r="B34">
            <v>3.5</v>
          </cell>
        </row>
        <row r="35">
          <cell r="A35" t="str">
            <v>Wyoming</v>
          </cell>
          <cell r="B35">
            <v>3.6</v>
          </cell>
        </row>
        <row r="36">
          <cell r="A36" t="str">
            <v>Louisiana</v>
          </cell>
          <cell r="B36">
            <v>3.7</v>
          </cell>
        </row>
        <row r="37">
          <cell r="A37" t="str">
            <v>New Jersey</v>
          </cell>
          <cell r="B37">
            <v>3.7</v>
          </cell>
        </row>
        <row r="38">
          <cell r="A38" t="str">
            <v>North Carolina</v>
          </cell>
          <cell r="B38">
            <v>3.7</v>
          </cell>
        </row>
        <row r="39">
          <cell r="A39" t="str">
            <v>Arizona</v>
          </cell>
          <cell r="B39">
            <v>3.8</v>
          </cell>
        </row>
        <row r="40">
          <cell r="A40" t="str">
            <v>Massachusetts</v>
          </cell>
          <cell r="B40">
            <v>3.8</v>
          </cell>
        </row>
        <row r="41">
          <cell r="A41" t="str">
            <v>Kentucky</v>
          </cell>
          <cell r="B41">
            <v>3.9</v>
          </cell>
        </row>
        <row r="42">
          <cell r="A42" t="str">
            <v>Mississippi</v>
          </cell>
          <cell r="B42">
            <v>3.9</v>
          </cell>
        </row>
        <row r="43">
          <cell r="A43" t="str">
            <v>Texas</v>
          </cell>
          <cell r="B43">
            <v>3.9</v>
          </cell>
        </row>
        <row r="44">
          <cell r="A44" t="str">
            <v>West Virginia</v>
          </cell>
          <cell r="B44">
            <v>3.9</v>
          </cell>
        </row>
        <row r="45">
          <cell r="A45" t="str">
            <v>Alaska</v>
          </cell>
          <cell r="B45">
            <v>4</v>
          </cell>
        </row>
        <row r="46">
          <cell r="A46" t="str">
            <v>New Mexico</v>
          </cell>
          <cell r="B46">
            <v>4</v>
          </cell>
        </row>
        <row r="47">
          <cell r="A47" t="str">
            <v>Ohio</v>
          </cell>
          <cell r="B47">
            <v>4</v>
          </cell>
        </row>
        <row r="48">
          <cell r="A48" t="str">
            <v>California</v>
          </cell>
          <cell r="B48">
            <v>4.2</v>
          </cell>
        </row>
        <row r="49">
          <cell r="A49" t="str">
            <v>Connecticut</v>
          </cell>
          <cell r="B49">
            <v>4.2</v>
          </cell>
        </row>
        <row r="50">
          <cell r="A50" t="str">
            <v>Michigan</v>
          </cell>
          <cell r="B50">
            <v>4.2</v>
          </cell>
        </row>
        <row r="51">
          <cell r="A51" t="str">
            <v>Oregon</v>
          </cell>
          <cell r="B51">
            <v>4.2</v>
          </cell>
        </row>
        <row r="52">
          <cell r="A52" t="str">
            <v>Washington</v>
          </cell>
          <cell r="B52">
            <v>4.2</v>
          </cell>
        </row>
        <row r="53">
          <cell r="A53" t="str">
            <v>New York</v>
          </cell>
          <cell r="B53">
            <v>4.3</v>
          </cell>
        </row>
        <row r="54">
          <cell r="A54" t="str">
            <v>Pennsylvania</v>
          </cell>
          <cell r="B54">
            <v>4.4000000000000004</v>
          </cell>
        </row>
        <row r="55">
          <cell r="A55" t="str">
            <v>Delaware</v>
          </cell>
          <cell r="B55">
            <v>4.5</v>
          </cell>
        </row>
        <row r="56">
          <cell r="A56" t="str">
            <v>Illinois</v>
          </cell>
          <cell r="B56">
            <v>4.5999999999999996</v>
          </cell>
        </row>
        <row r="57">
          <cell r="A57" t="str">
            <v>District of Columbia</v>
          </cell>
          <cell r="B57">
            <v>4.7</v>
          </cell>
        </row>
        <row r="58">
          <cell r="A58" t="str">
            <v>Nevada</v>
          </cell>
          <cell r="B58">
            <v>5.4</v>
          </cell>
        </row>
        <row r="59">
          <cell r="A59" t="str">
            <v>Note: Rates shown are a percentage of the labor force. Data refer to place of residence.</v>
          </cell>
        </row>
        <row r="60">
          <cell r="A60" t="str">
            <v>Note: Rates shown are a percentage of the labor force. Data refer to place of residence. Areas in the six New England states are Metropolitan New England City and Town Areas (NECTAs), while areas in other states are county-based.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C0969-512F-DF41-B9A6-F7052E7DFCF6}">
  <dimension ref="A1:J26"/>
  <sheetViews>
    <sheetView workbookViewId="0">
      <selection activeCell="B49" sqref="B49"/>
    </sheetView>
  </sheetViews>
  <sheetFormatPr baseColWidth="10" defaultRowHeight="16" x14ac:dyDescent="0.2"/>
  <cols>
    <col min="2" max="2" width="53" bestFit="1" customWidth="1"/>
    <col min="3" max="3" width="21.5" customWidth="1"/>
    <col min="4" max="4" width="21.83203125" customWidth="1"/>
    <col min="5" max="5" width="27.33203125" customWidth="1"/>
    <col min="6" max="6" width="24.6640625" customWidth="1"/>
    <col min="7" max="7" width="24.83203125" customWidth="1"/>
    <col min="8" max="8" width="24.33203125" customWidth="1"/>
    <col min="9" max="9" width="27.33203125" customWidth="1"/>
    <col min="10" max="10" width="21.83203125" customWidth="1"/>
  </cols>
  <sheetData>
    <row r="1" spans="1:10" s="4" customFormat="1" x14ac:dyDescent="0.2">
      <c r="A1" s="4" t="s">
        <v>0</v>
      </c>
      <c r="B1" s="4" t="s">
        <v>16</v>
      </c>
      <c r="C1" s="4" t="s">
        <v>24</v>
      </c>
      <c r="D1" s="4" t="s">
        <v>17</v>
      </c>
      <c r="E1" s="4" t="s">
        <v>18</v>
      </c>
      <c r="F1" s="4" t="s">
        <v>80</v>
      </c>
      <c r="G1" s="4" t="s">
        <v>81</v>
      </c>
      <c r="H1" s="4" t="s">
        <v>23</v>
      </c>
      <c r="I1" s="4" t="s">
        <v>94</v>
      </c>
      <c r="J1" s="4" t="s">
        <v>96</v>
      </c>
    </row>
    <row r="2" spans="1:10" x14ac:dyDescent="0.2">
      <c r="A2" s="1">
        <v>35620</v>
      </c>
      <c r="B2" t="s">
        <v>1</v>
      </c>
      <c r="C2" s="7">
        <v>20048886</v>
      </c>
      <c r="D2">
        <v>3.5</v>
      </c>
      <c r="E2">
        <v>1</v>
      </c>
      <c r="F2" s="5">
        <v>0.87027413456515157</v>
      </c>
      <c r="G2" s="5">
        <v>0.87839914386850682</v>
      </c>
      <c r="H2" s="5">
        <v>5.9475495083945507E-2</v>
      </c>
      <c r="I2">
        <v>50.5</v>
      </c>
      <c r="J2">
        <v>4.3</v>
      </c>
    </row>
    <row r="3" spans="1:10" x14ac:dyDescent="0.2">
      <c r="A3" s="1">
        <v>31080</v>
      </c>
      <c r="B3" t="s">
        <v>2</v>
      </c>
      <c r="C3" s="7">
        <v>13177752</v>
      </c>
      <c r="D3">
        <v>4.0999999999999996</v>
      </c>
      <c r="E3">
        <v>0.5</v>
      </c>
      <c r="F3" s="5">
        <v>0.847505364806867</v>
      </c>
      <c r="G3" s="5">
        <v>0.88635497253055273</v>
      </c>
      <c r="H3" s="5">
        <v>2.6431218116688374E-2</v>
      </c>
      <c r="I3">
        <v>48.3</v>
      </c>
      <c r="J3">
        <v>4.5</v>
      </c>
    </row>
    <row r="4" spans="1:10" x14ac:dyDescent="0.2">
      <c r="A4" s="1">
        <v>16980</v>
      </c>
      <c r="B4" t="s">
        <v>3</v>
      </c>
      <c r="C4" s="7">
        <v>9600822</v>
      </c>
      <c r="D4">
        <v>6.1</v>
      </c>
      <c r="E4">
        <v>1.1000000000000001</v>
      </c>
      <c r="F4" s="5">
        <v>0.91057144501352361</v>
      </c>
      <c r="G4" s="5">
        <v>0.90839435663999546</v>
      </c>
      <c r="H4" s="5">
        <v>1.3746492579060705E-2</v>
      </c>
      <c r="I4">
        <v>66.8</v>
      </c>
      <c r="J4">
        <v>4.5999999999999996</v>
      </c>
    </row>
    <row r="5" spans="1:10" x14ac:dyDescent="0.2">
      <c r="A5" s="1">
        <v>19100</v>
      </c>
      <c r="B5" t="s">
        <v>4</v>
      </c>
      <c r="C5" s="7">
        <v>7665875</v>
      </c>
      <c r="D5">
        <v>6.8</v>
      </c>
      <c r="E5">
        <v>0.7</v>
      </c>
      <c r="F5" s="5">
        <v>0.90423357664233572</v>
      </c>
      <c r="G5" s="5">
        <v>0.90865071908650707</v>
      </c>
      <c r="H5" s="5">
        <v>0.19927988842416339</v>
      </c>
      <c r="I5">
        <v>60.4</v>
      </c>
      <c r="J5">
        <v>3.5</v>
      </c>
    </row>
    <row r="6" spans="1:10" x14ac:dyDescent="0.2">
      <c r="A6" s="1">
        <v>26420</v>
      </c>
      <c r="B6" t="s">
        <v>5</v>
      </c>
      <c r="C6" s="7">
        <v>7140749</v>
      </c>
      <c r="D6">
        <v>8.9</v>
      </c>
      <c r="E6">
        <v>0.6</v>
      </c>
      <c r="F6" s="5">
        <v>0.84894440675260407</v>
      </c>
      <c r="G6" s="5">
        <v>0.87861755560870602</v>
      </c>
      <c r="H6" s="5">
        <v>0.20068364531019114</v>
      </c>
      <c r="I6">
        <v>63.7</v>
      </c>
      <c r="J6">
        <v>4.2</v>
      </c>
    </row>
    <row r="7" spans="1:10" x14ac:dyDescent="0.2">
      <c r="A7" s="1">
        <v>47900</v>
      </c>
      <c r="B7" t="s">
        <v>6</v>
      </c>
      <c r="C7" s="7">
        <v>6366679</v>
      </c>
      <c r="D7">
        <v>5.3</v>
      </c>
      <c r="E7">
        <v>0.6</v>
      </c>
      <c r="F7" s="5">
        <v>0.92834507042253511</v>
      </c>
      <c r="G7" s="5">
        <v>0.92133098281181136</v>
      </c>
      <c r="H7" s="5">
        <v>0.12119205612899624</v>
      </c>
      <c r="I7">
        <v>66.2</v>
      </c>
      <c r="J7">
        <v>3</v>
      </c>
    </row>
    <row r="8" spans="1:10" x14ac:dyDescent="0.2">
      <c r="A8" s="1">
        <v>33100</v>
      </c>
      <c r="B8" t="s">
        <v>7</v>
      </c>
      <c r="C8" s="7">
        <v>6241540</v>
      </c>
      <c r="D8">
        <v>6.3</v>
      </c>
      <c r="E8">
        <v>1.1000000000000001</v>
      </c>
      <c r="F8" s="5">
        <v>0.91260827718960535</v>
      </c>
      <c r="G8" s="5">
        <v>0.92242208541746828</v>
      </c>
      <c r="H8" s="5">
        <v>4.532667526280381E-2</v>
      </c>
      <c r="I8">
        <v>58.3</v>
      </c>
      <c r="J8">
        <v>2.8</v>
      </c>
    </row>
    <row r="9" spans="1:10" x14ac:dyDescent="0.2">
      <c r="A9" s="1">
        <v>37980</v>
      </c>
      <c r="B9" t="s">
        <v>8</v>
      </c>
      <c r="C9" s="7">
        <v>6132940</v>
      </c>
      <c r="D9">
        <v>4.2</v>
      </c>
      <c r="E9">
        <v>1</v>
      </c>
      <c r="F9" s="5">
        <v>0.86418710685185973</v>
      </c>
      <c r="G9" s="5">
        <v>0.89501666736993113</v>
      </c>
      <c r="H9" s="5">
        <v>9.8425079799132925E-2</v>
      </c>
      <c r="I9">
        <v>68.2</v>
      </c>
      <c r="J9">
        <v>4.0999999999999996</v>
      </c>
    </row>
    <row r="10" spans="1:10" x14ac:dyDescent="0.2">
      <c r="A10" s="1">
        <v>12060</v>
      </c>
      <c r="B10" t="s">
        <v>9</v>
      </c>
      <c r="C10" s="7">
        <v>6103261</v>
      </c>
      <c r="D10">
        <v>6.7</v>
      </c>
      <c r="E10">
        <v>0.8</v>
      </c>
      <c r="F10" s="5">
        <v>0.89763028872344275</v>
      </c>
      <c r="G10" s="5">
        <v>0.89699686239354548</v>
      </c>
      <c r="H10" s="5">
        <v>0.1509944747838701</v>
      </c>
      <c r="I10">
        <v>64.400000000000006</v>
      </c>
      <c r="J10">
        <v>2.9</v>
      </c>
    </row>
    <row r="11" spans="1:10" x14ac:dyDescent="0.2">
      <c r="A11" s="1">
        <v>38060</v>
      </c>
      <c r="B11" t="s">
        <v>10</v>
      </c>
      <c r="C11" s="7">
        <v>4930567</v>
      </c>
      <c r="D11">
        <v>6.4</v>
      </c>
      <c r="E11">
        <v>0.9</v>
      </c>
      <c r="F11" s="5">
        <v>0.87255995538204123</v>
      </c>
      <c r="G11" s="5">
        <v>0.91338095505933969</v>
      </c>
      <c r="H11" s="5">
        <v>7.9761551244013809E-2</v>
      </c>
      <c r="I11">
        <v>68</v>
      </c>
      <c r="J11">
        <v>3.4</v>
      </c>
    </row>
    <row r="12" spans="1:10" x14ac:dyDescent="0.2">
      <c r="A12" s="1">
        <v>14460</v>
      </c>
      <c r="B12" t="s">
        <v>11</v>
      </c>
      <c r="C12" s="7">
        <v>4869678</v>
      </c>
      <c r="D12">
        <v>2.5</v>
      </c>
      <c r="E12">
        <v>0.7</v>
      </c>
      <c r="F12" s="5">
        <v>0.90997709476375643</v>
      </c>
      <c r="G12" s="5">
        <v>0.91963080908943695</v>
      </c>
      <c r="H12" s="5">
        <v>0.15828775197397651</v>
      </c>
      <c r="I12">
        <v>59.4</v>
      </c>
      <c r="J12">
        <v>3.4</v>
      </c>
    </row>
    <row r="13" spans="1:10" x14ac:dyDescent="0.2">
      <c r="A13" s="1">
        <v>41860</v>
      </c>
      <c r="B13" t="s">
        <v>12</v>
      </c>
      <c r="C13" s="7">
        <v>4740552</v>
      </c>
      <c r="D13">
        <v>5.4</v>
      </c>
      <c r="E13">
        <v>1.3</v>
      </c>
      <c r="F13" s="5">
        <v>0.88307440719542107</v>
      </c>
      <c r="G13" s="5">
        <v>0.91201020171574321</v>
      </c>
      <c r="H13" s="5">
        <v>9.1379246041448245E-2</v>
      </c>
      <c r="I13">
        <v>56.4</v>
      </c>
      <c r="J13">
        <v>3</v>
      </c>
    </row>
    <row r="14" spans="1:10" x14ac:dyDescent="0.2">
      <c r="A14" s="1">
        <v>40140</v>
      </c>
      <c r="B14" t="s">
        <v>13</v>
      </c>
      <c r="C14" s="7">
        <v>4606086</v>
      </c>
      <c r="D14">
        <v>3.5</v>
      </c>
      <c r="E14">
        <v>0.7</v>
      </c>
      <c r="F14" s="5">
        <v>0.89036135853428922</v>
      </c>
      <c r="G14" s="5">
        <v>0.91028493504629293</v>
      </c>
      <c r="H14" s="5">
        <v>8.5720333469733345E-2</v>
      </c>
      <c r="I14">
        <v>64.900000000000006</v>
      </c>
      <c r="J14">
        <v>4.0999999999999996</v>
      </c>
    </row>
    <row r="15" spans="1:10" x14ac:dyDescent="0.2">
      <c r="A15" s="1">
        <v>19820</v>
      </c>
      <c r="B15" t="s">
        <v>14</v>
      </c>
      <c r="C15" s="7">
        <v>4384636</v>
      </c>
      <c r="D15">
        <v>4.5</v>
      </c>
      <c r="E15">
        <v>0.9</v>
      </c>
      <c r="F15" s="5">
        <v>0.89643281807372188</v>
      </c>
      <c r="G15" s="5">
        <v>0.92153937947494036</v>
      </c>
      <c r="H15" s="5">
        <v>2.1700530442911908E-2</v>
      </c>
      <c r="I15">
        <v>71.900000000000006</v>
      </c>
      <c r="J15">
        <v>3.8</v>
      </c>
    </row>
    <row r="16" spans="1:10" x14ac:dyDescent="0.2">
      <c r="A16" s="1">
        <v>42660</v>
      </c>
      <c r="B16" t="s">
        <v>15</v>
      </c>
      <c r="C16" s="7">
        <v>4027487</v>
      </c>
      <c r="D16">
        <v>4.9000000000000004</v>
      </c>
      <c r="E16">
        <v>0.7</v>
      </c>
      <c r="F16" s="5">
        <v>0.86547556489753008</v>
      </c>
      <c r="G16" s="5">
        <v>0.88827766863130331</v>
      </c>
      <c r="H16" s="5">
        <v>0.16764441800384491</v>
      </c>
      <c r="I16">
        <v>62.7</v>
      </c>
      <c r="J16">
        <v>3.4</v>
      </c>
    </row>
    <row r="17" spans="1:10" s="2" customFormat="1" x14ac:dyDescent="0.2">
      <c r="A17" s="2" t="s">
        <v>19</v>
      </c>
      <c r="B17" s="2" t="s">
        <v>21</v>
      </c>
      <c r="C17" s="8">
        <f>AVERAGE(C2:C16)</f>
        <v>7335834</v>
      </c>
      <c r="D17" s="3">
        <f t="shared" ref="D17:I17" si="0">AVERAGE(D2:D16)</f>
        <v>5.2733333333333343</v>
      </c>
      <c r="E17" s="3">
        <f t="shared" si="0"/>
        <v>0.83999999999999986</v>
      </c>
      <c r="F17" s="6">
        <f t="shared" si="0"/>
        <v>0.88681205798764562</v>
      </c>
      <c r="G17" s="6">
        <f t="shared" si="0"/>
        <v>0.90408715298293885</v>
      </c>
      <c r="H17" s="6">
        <f t="shared" si="0"/>
        <v>0.10133659044431872</v>
      </c>
      <c r="I17" s="3">
        <f t="shared" si="0"/>
        <v>62.006666666666661</v>
      </c>
      <c r="J17" s="3">
        <f t="shared" ref="J17" si="1">AVERAGE(J2:J16)</f>
        <v>3.6666666666666661</v>
      </c>
    </row>
    <row r="18" spans="1:10" s="2" customFormat="1" x14ac:dyDescent="0.2">
      <c r="A18" s="2" t="s">
        <v>20</v>
      </c>
      <c r="B18" s="2" t="s">
        <v>22</v>
      </c>
      <c r="C18" s="8">
        <f>MEDIAN(C2:C16)</f>
        <v>6132940</v>
      </c>
      <c r="D18" s="3">
        <f t="shared" ref="D18:H18" si="2">MEDIAN(D2:D16)</f>
        <v>5.3</v>
      </c>
      <c r="E18" s="3">
        <f t="shared" si="2"/>
        <v>0.8</v>
      </c>
      <c r="F18" s="6">
        <f t="shared" si="2"/>
        <v>0.89036135853428922</v>
      </c>
      <c r="G18" s="6">
        <f t="shared" si="2"/>
        <v>0.90865071908650707</v>
      </c>
      <c r="H18" s="6">
        <f t="shared" si="2"/>
        <v>9.1379246041448245E-2</v>
      </c>
      <c r="I18" s="3">
        <f t="shared" ref="I18:J18" si="3">MEDIAN(I2:I16)</f>
        <v>63.7</v>
      </c>
      <c r="J18" s="3">
        <f t="shared" si="3"/>
        <v>3.5</v>
      </c>
    </row>
    <row r="26" spans="1:10" x14ac:dyDescent="0.2">
      <c r="G26" s="4"/>
    </row>
  </sheetData>
  <conditionalFormatting sqref="C2:C16">
    <cfRule type="dataBar" priority="3">
      <dataBar>
        <cfvo type="min"/>
        <cfvo type="max"/>
        <color rgb="FF638EC6"/>
      </dataBar>
      <extLst>
        <ext xmlns:x14="http://schemas.microsoft.com/office/spreadsheetml/2009/9/main" uri="{B025F937-C7B1-47D3-B67F-A62EFF666E3E}">
          <x14:id>{3ADB8B59-7A14-7C47-9CD2-75D29FB0B3DB}</x14:id>
        </ext>
      </extLst>
    </cfRule>
  </conditionalFormatting>
  <conditionalFormatting sqref="D2:D16">
    <cfRule type="dataBar" priority="8">
      <dataBar>
        <cfvo type="min"/>
        <cfvo type="max"/>
        <color rgb="FF63C384"/>
      </dataBar>
      <extLst>
        <ext xmlns:x14="http://schemas.microsoft.com/office/spreadsheetml/2009/9/main" uri="{B025F937-C7B1-47D3-B67F-A62EFF666E3E}">
          <x14:id>{4FD46858-7197-1D43-92BB-5FFFF93B1402}</x14:id>
        </ext>
      </extLst>
    </cfRule>
  </conditionalFormatting>
  <conditionalFormatting sqref="E2:E16">
    <cfRule type="dataBar" priority="7">
      <dataBar>
        <cfvo type="min"/>
        <cfvo type="max"/>
        <color rgb="FFFFB628"/>
      </dataBar>
      <extLst>
        <ext xmlns:x14="http://schemas.microsoft.com/office/spreadsheetml/2009/9/main" uri="{B025F937-C7B1-47D3-B67F-A62EFF666E3E}">
          <x14:id>{01CBB644-1DC1-3449-86F5-788F4A70842B}</x14:id>
        </ext>
      </extLst>
    </cfRule>
  </conditionalFormatting>
  <conditionalFormatting sqref="F2:F16">
    <cfRule type="dataBar" priority="6">
      <dataBar>
        <cfvo type="min"/>
        <cfvo type="max"/>
        <color rgb="FFD6007B"/>
      </dataBar>
      <extLst>
        <ext xmlns:x14="http://schemas.microsoft.com/office/spreadsheetml/2009/9/main" uri="{B025F937-C7B1-47D3-B67F-A62EFF666E3E}">
          <x14:id>{8417644E-636B-294A-8D71-F06C388F902E}</x14:id>
        </ext>
      </extLst>
    </cfRule>
  </conditionalFormatting>
  <conditionalFormatting sqref="G2:G16">
    <cfRule type="dataBar" priority="5">
      <dataBar>
        <cfvo type="min"/>
        <cfvo type="max"/>
        <color rgb="FF008AEF"/>
      </dataBar>
      <extLst>
        <ext xmlns:x14="http://schemas.microsoft.com/office/spreadsheetml/2009/9/main" uri="{B025F937-C7B1-47D3-B67F-A62EFF666E3E}">
          <x14:id>{1C3D6F65-4E61-CD41-B645-860B14D6C982}</x14:id>
        </ext>
      </extLst>
    </cfRule>
  </conditionalFormatting>
  <conditionalFormatting sqref="H2:H16">
    <cfRule type="dataBar" priority="4">
      <dataBar>
        <cfvo type="min"/>
        <cfvo type="max"/>
        <color rgb="FFFF555A"/>
      </dataBar>
      <extLst>
        <ext xmlns:x14="http://schemas.microsoft.com/office/spreadsheetml/2009/9/main" uri="{B025F937-C7B1-47D3-B67F-A62EFF666E3E}">
          <x14:id>{7155627C-8C44-214C-BDFD-AF8B78A2892F}</x14:id>
        </ext>
      </extLst>
    </cfRule>
  </conditionalFormatting>
  <conditionalFormatting sqref="I2:I16">
    <cfRule type="dataBar" priority="2">
      <dataBar>
        <cfvo type="min"/>
        <cfvo type="max"/>
        <color rgb="FFFFB628"/>
      </dataBar>
      <extLst>
        <ext xmlns:x14="http://schemas.microsoft.com/office/spreadsheetml/2009/9/main" uri="{B025F937-C7B1-47D3-B67F-A62EFF666E3E}">
          <x14:id>{1A16F348-5504-CB4D-918C-309954F2845E}</x14:id>
        </ext>
      </extLst>
    </cfRule>
  </conditionalFormatting>
  <conditionalFormatting sqref="J2:J16">
    <cfRule type="dataBar" priority="1">
      <dataBar>
        <cfvo type="min"/>
        <cfvo type="max"/>
        <color rgb="FF63C384"/>
      </dataBar>
      <extLst>
        <ext xmlns:x14="http://schemas.microsoft.com/office/spreadsheetml/2009/9/main" uri="{B025F937-C7B1-47D3-B67F-A62EFF666E3E}">
          <x14:id>{74C15290-D3EA-4646-8C31-BE1CACC27959}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ADB8B59-7A14-7C47-9CD2-75D29FB0B3DB}">
            <x14:dataBar minLength="0" maxLength="100" border="1" negativeBarBorderColorSameAsPositive="0">
              <x14:cfvo type="min"/>
              <x14:cfvo type="max"/>
              <x14:borderColor rgb="FF638EC6"/>
              <x14:negativeFillColor rgb="FFFF0000"/>
              <x14:negativeBorderColor rgb="FFFF0000"/>
              <x14:axisColor rgb="FF000000"/>
            </x14:dataBar>
          </x14:cfRule>
          <xm:sqref>C2:C16</xm:sqref>
        </x14:conditionalFormatting>
        <x14:conditionalFormatting xmlns:xm="http://schemas.microsoft.com/office/excel/2006/main">
          <x14:cfRule type="dataBar" id="{4FD46858-7197-1D43-92BB-5FFFF93B1402}">
            <x14:dataBar minLength="0" maxLength="100" border="1" negativeBarBorderColorSameAsPositive="0">
              <x14:cfvo type="min"/>
              <x14:cfvo type="max"/>
              <x14:borderColor rgb="FF63C384"/>
              <x14:negativeFillColor rgb="FFFF0000"/>
              <x14:negativeBorderColor rgb="FFFF0000"/>
              <x14:axisColor rgb="FF000000"/>
            </x14:dataBar>
          </x14:cfRule>
          <xm:sqref>D2:D16</xm:sqref>
        </x14:conditionalFormatting>
        <x14:conditionalFormatting xmlns:xm="http://schemas.microsoft.com/office/excel/2006/main">
          <x14:cfRule type="dataBar" id="{01CBB644-1DC1-3449-86F5-788F4A70842B}">
            <x14:dataBar minLength="0" maxLength="100" border="1" negativeBarBorderColorSameAsPositive="0">
              <x14:cfvo type="min"/>
              <x14:cfvo type="max"/>
              <x14:borderColor rgb="FFFFB628"/>
              <x14:negativeFillColor rgb="FFFF0000"/>
              <x14:negativeBorderColor rgb="FFFF0000"/>
              <x14:axisColor rgb="FF000000"/>
            </x14:dataBar>
          </x14:cfRule>
          <xm:sqref>E2:E16</xm:sqref>
        </x14:conditionalFormatting>
        <x14:conditionalFormatting xmlns:xm="http://schemas.microsoft.com/office/excel/2006/main">
          <x14:cfRule type="dataBar" id="{8417644E-636B-294A-8D71-F06C388F902E}">
            <x14:dataBar minLength="0" maxLength="100" border="1" negativeBarBorderColorSameAsPositive="0">
              <x14:cfvo type="min"/>
              <x14:cfvo type="max"/>
              <x14:borderColor rgb="FFD6007B"/>
              <x14:negativeFillColor rgb="FFFF0000"/>
              <x14:negativeBorderColor rgb="FFFF0000"/>
              <x14:axisColor rgb="FF000000"/>
            </x14:dataBar>
          </x14:cfRule>
          <xm:sqref>F2:F16</xm:sqref>
        </x14:conditionalFormatting>
        <x14:conditionalFormatting xmlns:xm="http://schemas.microsoft.com/office/excel/2006/main">
          <x14:cfRule type="dataBar" id="{1C3D6F65-4E61-CD41-B645-860B14D6C982}">
            <x14:dataBar minLength="0" maxLength="100" border="1" negativeBarBorderColorSameAsPositive="0">
              <x14:cfvo type="min"/>
              <x14:cfvo type="max"/>
              <x14:borderColor rgb="FF008AEF"/>
              <x14:negativeFillColor rgb="FFFF0000"/>
              <x14:negativeBorderColor rgb="FFFF0000"/>
              <x14:axisColor rgb="FF000000"/>
            </x14:dataBar>
          </x14:cfRule>
          <xm:sqref>G2:G16</xm:sqref>
        </x14:conditionalFormatting>
        <x14:conditionalFormatting xmlns:xm="http://schemas.microsoft.com/office/excel/2006/main">
          <x14:cfRule type="dataBar" id="{7155627C-8C44-214C-BDFD-AF8B78A2892F}">
            <x14:dataBar minLength="0" maxLength="100" border="1" negativeBarBorderColorSameAsPositive="0">
              <x14:cfvo type="min"/>
              <x14:cfvo type="max"/>
              <x14:borderColor rgb="FFFF555A"/>
              <x14:negativeFillColor rgb="FFFF0000"/>
              <x14:negativeBorderColor rgb="FFFF0000"/>
              <x14:axisColor rgb="FF000000"/>
            </x14:dataBar>
          </x14:cfRule>
          <xm:sqref>H2:H16</xm:sqref>
        </x14:conditionalFormatting>
        <x14:conditionalFormatting xmlns:xm="http://schemas.microsoft.com/office/excel/2006/main">
          <x14:cfRule type="dataBar" id="{1A16F348-5504-CB4D-918C-309954F2845E}">
            <x14:dataBar minLength="0" maxLength="100" border="1" negativeBarBorderColorSameAsPositive="0">
              <x14:cfvo type="min"/>
              <x14:cfvo type="max"/>
              <x14:borderColor rgb="FFFFB628"/>
              <x14:negativeFillColor rgb="FFFF0000"/>
              <x14:negativeBorderColor rgb="FFFF0000"/>
              <x14:axisColor rgb="FF000000"/>
            </x14:dataBar>
          </x14:cfRule>
          <xm:sqref>I2:I16</xm:sqref>
        </x14:conditionalFormatting>
        <x14:conditionalFormatting xmlns:xm="http://schemas.microsoft.com/office/excel/2006/main">
          <x14:cfRule type="dataBar" id="{74C15290-D3EA-4646-8C31-BE1CACC27959}">
            <x14:dataBar minLength="0" maxLength="100" border="1" negativeBarBorderColorSameAsPositive="0">
              <x14:cfvo type="min"/>
              <x14:cfvo type="max"/>
              <x14:borderColor rgb="FF63C384"/>
              <x14:negativeFillColor rgb="FFFF0000"/>
              <x14:negativeBorderColor rgb="FFFF0000"/>
              <x14:axisColor rgb="FF000000"/>
            </x14:dataBar>
          </x14:cfRule>
          <xm:sqref>J2:J16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68361-67B3-CB41-96BA-8F324BBEE5C7}">
  <dimension ref="A1:K54"/>
  <sheetViews>
    <sheetView tabSelected="1" topLeftCell="E1" workbookViewId="0">
      <selection activeCell="I11" sqref="I11"/>
    </sheetView>
  </sheetViews>
  <sheetFormatPr baseColWidth="10" defaultRowHeight="16" x14ac:dyDescent="0.2"/>
  <cols>
    <col min="1" max="1" width="7.1640625" style="9" bestFit="1" customWidth="1"/>
    <col min="2" max="2" width="22.1640625" bestFit="1" customWidth="1"/>
    <col min="3" max="3" width="17.1640625" customWidth="1"/>
    <col min="4" max="4" width="21.83203125" customWidth="1"/>
    <col min="5" max="5" width="27.5" customWidth="1"/>
    <col min="6" max="6" width="24.33203125" customWidth="1"/>
    <col min="7" max="7" width="24.6640625" customWidth="1"/>
    <col min="8" max="8" width="24.83203125" customWidth="1"/>
    <col min="9" max="9" width="27.5" customWidth="1"/>
    <col min="10" max="10" width="21.83203125" customWidth="1"/>
  </cols>
  <sheetData>
    <row r="1" spans="1:11" x14ac:dyDescent="0.2">
      <c r="A1" s="11" t="s">
        <v>25</v>
      </c>
      <c r="B1" s="4" t="s">
        <v>26</v>
      </c>
      <c r="C1" s="4" t="s">
        <v>24</v>
      </c>
      <c r="D1" s="4" t="s">
        <v>17</v>
      </c>
      <c r="E1" s="4" t="s">
        <v>18</v>
      </c>
      <c r="F1" s="4" t="s">
        <v>23</v>
      </c>
      <c r="G1" s="4" t="s">
        <v>80</v>
      </c>
      <c r="H1" s="4" t="s">
        <v>81</v>
      </c>
      <c r="I1" s="4" t="s">
        <v>94</v>
      </c>
      <c r="J1" s="4" t="s">
        <v>96</v>
      </c>
      <c r="K1" s="4" t="s">
        <v>98</v>
      </c>
    </row>
    <row r="2" spans="1:11" x14ac:dyDescent="0.2">
      <c r="A2" s="9">
        <v>1</v>
      </c>
      <c r="B2" s="10" t="s">
        <v>27</v>
      </c>
      <c r="C2" s="7">
        <v>5031362</v>
      </c>
      <c r="D2">
        <v>8.1</v>
      </c>
      <c r="E2">
        <v>0.7</v>
      </c>
      <c r="F2" s="5">
        <v>5.1390291001636841E-2</v>
      </c>
      <c r="G2" s="5"/>
      <c r="H2" s="5"/>
      <c r="I2">
        <v>72.099999999999994</v>
      </c>
      <c r="J2">
        <f>VLOOKUP(B2,[1]Sheet1!$A$8:$B$60,2,FALSE)</f>
        <v>2.6</v>
      </c>
      <c r="K2" s="7">
        <v>33</v>
      </c>
    </row>
    <row r="3" spans="1:11" x14ac:dyDescent="0.2">
      <c r="A3" s="9">
        <v>2</v>
      </c>
      <c r="B3" s="10" t="s">
        <v>28</v>
      </c>
      <c r="C3" s="7">
        <v>732923</v>
      </c>
      <c r="D3">
        <v>5.3</v>
      </c>
      <c r="E3">
        <v>1</v>
      </c>
      <c r="F3" s="5">
        <v>2.6632208541692931E-2</v>
      </c>
      <c r="G3" s="5"/>
      <c r="H3" s="5"/>
      <c r="I3">
        <v>65.099999999999994</v>
      </c>
      <c r="J3">
        <f>VLOOKUP(B3,[1]Sheet1!$A$8:$B$60,2,FALSE)</f>
        <v>4</v>
      </c>
      <c r="K3" s="7">
        <v>24</v>
      </c>
    </row>
    <row r="4" spans="1:11" x14ac:dyDescent="0.2">
      <c r="A4" s="9">
        <v>4</v>
      </c>
      <c r="B4" s="10" t="s">
        <v>29</v>
      </c>
      <c r="C4" s="7">
        <v>7179943</v>
      </c>
      <c r="D4">
        <v>6.2</v>
      </c>
      <c r="E4">
        <v>1</v>
      </c>
      <c r="F4" s="5">
        <v>0.12061030982155622</v>
      </c>
      <c r="G4" s="5"/>
      <c r="H4" s="5"/>
      <c r="I4">
        <v>68.099999999999994</v>
      </c>
      <c r="J4">
        <f>VLOOKUP(B4,[1]Sheet1!$A$8:$B$60,2,FALSE)</f>
        <v>3.8</v>
      </c>
      <c r="K4" s="7">
        <v>6</v>
      </c>
    </row>
    <row r="5" spans="1:11" x14ac:dyDescent="0.2">
      <c r="A5" s="9">
        <v>5</v>
      </c>
      <c r="B5" s="10" t="s">
        <v>30</v>
      </c>
      <c r="C5" s="7">
        <v>3014195</v>
      </c>
      <c r="D5">
        <v>10.5</v>
      </c>
      <c r="E5">
        <v>1.5</v>
      </c>
      <c r="F5" s="5">
        <v>3.1564728381321606E-2</v>
      </c>
      <c r="G5" s="5"/>
      <c r="H5" s="5"/>
      <c r="I5">
        <v>66.8</v>
      </c>
      <c r="J5">
        <f>VLOOKUP(B5,[1]Sheet1!$A$8:$B$60,2,FALSE)</f>
        <v>3.3</v>
      </c>
      <c r="K5" s="7">
        <v>25</v>
      </c>
    </row>
    <row r="6" spans="1:11" x14ac:dyDescent="0.2">
      <c r="A6" s="9">
        <v>6</v>
      </c>
      <c r="B6" s="10" t="s">
        <v>31</v>
      </c>
      <c r="C6" s="7">
        <v>39501653</v>
      </c>
      <c r="D6">
        <v>3.9</v>
      </c>
      <c r="E6">
        <v>0.7</v>
      </c>
      <c r="F6" s="5">
        <v>5.8472136096564202E-2</v>
      </c>
      <c r="G6" s="5"/>
      <c r="H6" s="5">
        <v>0.89505541603380601</v>
      </c>
      <c r="I6">
        <v>55.3</v>
      </c>
      <c r="J6">
        <f>VLOOKUP(B6,[1]Sheet1!$A$8:$B$60,2,FALSE)</f>
        <v>4.2</v>
      </c>
      <c r="K6" s="7">
        <v>109</v>
      </c>
    </row>
    <row r="7" spans="1:11" x14ac:dyDescent="0.2">
      <c r="A7" s="9">
        <v>8</v>
      </c>
      <c r="B7" s="10" t="s">
        <v>32</v>
      </c>
      <c r="C7" s="7">
        <v>5784865</v>
      </c>
      <c r="D7">
        <v>4.0999999999999996</v>
      </c>
      <c r="E7">
        <v>0.3</v>
      </c>
      <c r="F7" s="5">
        <v>0.14611947776941916</v>
      </c>
      <c r="G7" s="5">
        <v>0.88494211893129116</v>
      </c>
      <c r="H7" s="5">
        <v>0.91407453033569463</v>
      </c>
      <c r="I7">
        <v>67.400000000000006</v>
      </c>
      <c r="J7">
        <f>VLOOKUP(B7,[1]Sheet1!$A$8:$B$60,2,FALSE)</f>
        <v>3</v>
      </c>
      <c r="K7" s="7">
        <v>15</v>
      </c>
    </row>
    <row r="8" spans="1:11" x14ac:dyDescent="0.2">
      <c r="A8" s="9">
        <v>9</v>
      </c>
      <c r="B8" s="10" t="s">
        <v>33</v>
      </c>
      <c r="C8" s="7">
        <v>3597362</v>
      </c>
      <c r="D8">
        <v>3.3</v>
      </c>
      <c r="E8">
        <v>2.1</v>
      </c>
      <c r="F8" s="5">
        <v>5.0984685036576088E-3</v>
      </c>
      <c r="G8" s="5"/>
      <c r="H8" s="5"/>
      <c r="I8">
        <v>64.8</v>
      </c>
      <c r="J8">
        <f>VLOOKUP(B8,[1]Sheet1!$A$8:$B$60,2,FALSE)</f>
        <v>4.2</v>
      </c>
      <c r="K8" s="7">
        <v>7</v>
      </c>
    </row>
    <row r="9" spans="1:11" x14ac:dyDescent="0.2">
      <c r="A9" s="9">
        <v>10</v>
      </c>
      <c r="B9" s="10" t="s">
        <v>34</v>
      </c>
      <c r="C9" s="7">
        <v>992114</v>
      </c>
      <c r="D9">
        <v>3.5</v>
      </c>
      <c r="E9">
        <v>0.8</v>
      </c>
      <c r="F9" s="5">
        <v>0.10284762109087109</v>
      </c>
      <c r="G9" s="5"/>
      <c r="H9" s="5"/>
      <c r="I9">
        <v>74.900000000000006</v>
      </c>
      <c r="J9">
        <f>VLOOKUP(B9,[1]Sheet1!$A$8:$B$60,2,FALSE)</f>
        <v>4.5</v>
      </c>
      <c r="K9" s="7">
        <v>1</v>
      </c>
    </row>
    <row r="10" spans="1:11" x14ac:dyDescent="0.2">
      <c r="A10" s="9">
        <v>11</v>
      </c>
      <c r="B10" s="10" t="s">
        <v>35</v>
      </c>
      <c r="C10" s="7">
        <v>670868</v>
      </c>
      <c r="D10">
        <v>7.9</v>
      </c>
      <c r="E10">
        <v>1.5</v>
      </c>
      <c r="F10" s="5">
        <v>0.10845865841850813</v>
      </c>
      <c r="G10" s="5"/>
      <c r="H10" s="5"/>
      <c r="I10">
        <v>42.3</v>
      </c>
      <c r="J10">
        <f>VLOOKUP(B10,[1]Sheet1!$A$8:$B$60,2,FALSE)</f>
        <v>4.7</v>
      </c>
      <c r="K10" s="7">
        <v>0</v>
      </c>
    </row>
    <row r="11" spans="1:11" x14ac:dyDescent="0.2">
      <c r="A11" s="9">
        <v>12</v>
      </c>
      <c r="B11" s="10" t="s">
        <v>36</v>
      </c>
      <c r="C11" s="7">
        <v>21589602</v>
      </c>
      <c r="D11">
        <v>7.2</v>
      </c>
      <c r="E11">
        <v>1.3</v>
      </c>
      <c r="F11" s="5">
        <v>0.14560821482561095</v>
      </c>
      <c r="G11" s="5">
        <v>0.90315972047659743</v>
      </c>
      <c r="H11" s="5">
        <v>0.91431149657220911</v>
      </c>
      <c r="I11">
        <v>67.3</v>
      </c>
      <c r="J11">
        <f>VLOOKUP(B11,[1]Sheet1!$A$8:$B$60,2,FALSE)</f>
        <v>2.9</v>
      </c>
      <c r="K11" s="7">
        <v>188</v>
      </c>
    </row>
    <row r="12" spans="1:11" x14ac:dyDescent="0.2">
      <c r="A12" s="9">
        <v>13</v>
      </c>
      <c r="B12" s="10" t="s">
        <v>37</v>
      </c>
      <c r="C12" s="7">
        <v>10729828</v>
      </c>
      <c r="D12">
        <v>7</v>
      </c>
      <c r="E12">
        <v>0.8</v>
      </c>
      <c r="F12" s="5">
        <v>0.10481460800436085</v>
      </c>
      <c r="G12" s="5"/>
      <c r="H12" s="5"/>
      <c r="I12">
        <v>64.7</v>
      </c>
      <c r="J12">
        <f>VLOOKUP(B12,[1]Sheet1!$A$8:$B$60,2,FALSE)</f>
        <v>3</v>
      </c>
      <c r="K12" s="7">
        <v>50</v>
      </c>
    </row>
    <row r="13" spans="1:11" x14ac:dyDescent="0.2">
      <c r="A13" s="9">
        <v>15</v>
      </c>
      <c r="B13" s="10" t="s">
        <v>38</v>
      </c>
      <c r="C13" s="7">
        <v>1451043</v>
      </c>
      <c r="D13">
        <v>6.9</v>
      </c>
      <c r="E13">
        <v>1</v>
      </c>
      <c r="F13" s="5">
        <v>6.3843374050469109E-2</v>
      </c>
      <c r="G13" s="5"/>
      <c r="H13" s="5"/>
      <c r="I13">
        <v>59.2</v>
      </c>
      <c r="J13">
        <f>VLOOKUP(B13,[1]Sheet1!$A$8:$B$60,2,FALSE)</f>
        <v>3.5</v>
      </c>
      <c r="K13" s="7">
        <v>5</v>
      </c>
    </row>
    <row r="14" spans="1:11" x14ac:dyDescent="0.2">
      <c r="A14" s="9">
        <v>16</v>
      </c>
      <c r="B14" s="10" t="s">
        <v>39</v>
      </c>
      <c r="C14" s="7">
        <v>1849202</v>
      </c>
      <c r="D14">
        <v>4</v>
      </c>
      <c r="E14">
        <v>0.6</v>
      </c>
      <c r="F14" s="5">
        <v>0.1772762750947639</v>
      </c>
      <c r="G14" s="5"/>
      <c r="H14" s="5"/>
      <c r="I14">
        <v>71.3</v>
      </c>
      <c r="J14">
        <f>VLOOKUP(B14,[1]Sheet1!$A$8:$B$60,2,FALSE)</f>
        <v>2.7</v>
      </c>
      <c r="K14" s="7">
        <v>4</v>
      </c>
    </row>
    <row r="15" spans="1:11" x14ac:dyDescent="0.2">
      <c r="A15" s="9">
        <v>17</v>
      </c>
      <c r="B15" s="10" t="s">
        <v>40</v>
      </c>
      <c r="C15" s="7">
        <v>12786580</v>
      </c>
      <c r="D15">
        <v>7.4</v>
      </c>
      <c r="E15">
        <v>1.3</v>
      </c>
      <c r="F15" s="5">
        <v>-4.1994460808895103E-3</v>
      </c>
      <c r="G15" s="5"/>
      <c r="H15" s="5"/>
      <c r="I15">
        <v>66.7</v>
      </c>
      <c r="J15">
        <f>VLOOKUP(B15,[1]Sheet1!$A$8:$B$60,2,FALSE)</f>
        <v>4.5999999999999996</v>
      </c>
      <c r="K15" s="7">
        <v>24</v>
      </c>
    </row>
    <row r="16" spans="1:11" x14ac:dyDescent="0.2">
      <c r="A16" s="9">
        <v>18</v>
      </c>
      <c r="B16" s="10" t="s">
        <v>41</v>
      </c>
      <c r="C16" s="7">
        <v>6788799</v>
      </c>
      <c r="D16">
        <v>8.8000000000000007</v>
      </c>
      <c r="E16">
        <v>0.8</v>
      </c>
      <c r="F16" s="5">
        <v>4.5970283642136608E-2</v>
      </c>
      <c r="G16" s="5"/>
      <c r="H16" s="5"/>
      <c r="I16">
        <v>72.599999999999994</v>
      </c>
      <c r="J16">
        <f>VLOOKUP(B16,[1]Sheet1!$A$8:$B$60,2,FALSE)</f>
        <v>3</v>
      </c>
      <c r="K16" s="7">
        <v>13</v>
      </c>
    </row>
    <row r="17" spans="1:11" x14ac:dyDescent="0.2">
      <c r="A17" s="9">
        <v>19</v>
      </c>
      <c r="B17" s="10" t="s">
        <v>42</v>
      </c>
      <c r="C17" s="7">
        <v>3190571</v>
      </c>
      <c r="D17">
        <v>7.6</v>
      </c>
      <c r="E17">
        <v>0.6</v>
      </c>
      <c r="F17" s="5">
        <v>4.5833394793730713E-2</v>
      </c>
      <c r="G17" s="5"/>
      <c r="H17" s="5"/>
      <c r="I17">
        <v>73.8</v>
      </c>
      <c r="J17">
        <f>VLOOKUP(B17,[1]Sheet1!$A$8:$B$60,2,FALSE)</f>
        <v>2.7</v>
      </c>
      <c r="K17" s="7">
        <v>32</v>
      </c>
    </row>
    <row r="18" spans="1:11" x14ac:dyDescent="0.2">
      <c r="A18" s="9">
        <v>20</v>
      </c>
      <c r="B18" s="10" t="s">
        <v>43</v>
      </c>
      <c r="C18" s="7">
        <v>2937919</v>
      </c>
      <c r="D18">
        <v>8.5</v>
      </c>
      <c r="E18">
        <v>1</v>
      </c>
      <c r="F18" s="5">
        <v>2.7894926509434294E-2</v>
      </c>
      <c r="G18" s="5"/>
      <c r="H18" s="5"/>
      <c r="I18">
        <v>69</v>
      </c>
      <c r="J18">
        <f>VLOOKUP(B18,[1]Sheet1!$A$8:$B$60,2,FALSE)</f>
        <v>2.7</v>
      </c>
      <c r="K18" s="7">
        <v>95</v>
      </c>
    </row>
    <row r="19" spans="1:11" x14ac:dyDescent="0.2">
      <c r="A19" s="9">
        <v>21</v>
      </c>
      <c r="B19" s="10" t="s">
        <v>44</v>
      </c>
      <c r="C19" s="7">
        <v>4507445</v>
      </c>
      <c r="D19">
        <v>4.5</v>
      </c>
      <c r="E19">
        <v>0.7</v>
      </c>
      <c r="F19" s="5">
        <v>3.6627730078393698E-2</v>
      </c>
      <c r="G19" s="5"/>
      <c r="H19" s="5"/>
      <c r="I19">
        <v>71.400000000000006</v>
      </c>
      <c r="J19">
        <f>VLOOKUP(B19,[1]Sheet1!$A$8:$B$60,2,FALSE)</f>
        <v>3.9</v>
      </c>
      <c r="K19" s="7">
        <v>261</v>
      </c>
    </row>
    <row r="20" spans="1:11" x14ac:dyDescent="0.2">
      <c r="A20" s="9">
        <v>22</v>
      </c>
      <c r="B20" s="10" t="s">
        <v>45</v>
      </c>
      <c r="C20" s="7">
        <v>4651664</v>
      </c>
      <c r="D20">
        <v>6.9</v>
      </c>
      <c r="E20">
        <v>1.1000000000000001</v>
      </c>
      <c r="F20" s="5">
        <v>2.3573824543429333E-2</v>
      </c>
      <c r="G20" s="5"/>
      <c r="H20" s="5"/>
      <c r="I20">
        <v>69.599999999999994</v>
      </c>
      <c r="J20">
        <f>VLOOKUP(B20,[1]Sheet1!$A$8:$B$60,2,FALSE)</f>
        <v>3.7</v>
      </c>
      <c r="K20" s="7">
        <v>135</v>
      </c>
    </row>
    <row r="21" spans="1:11" x14ac:dyDescent="0.2">
      <c r="A21" s="9">
        <v>23</v>
      </c>
      <c r="B21" s="10" t="s">
        <v>46</v>
      </c>
      <c r="C21" s="7">
        <v>1363557</v>
      </c>
      <c r="D21">
        <v>4</v>
      </c>
      <c r="E21">
        <v>0.4</v>
      </c>
      <c r="F21" s="5">
        <v>2.7061777047654126E-2</v>
      </c>
      <c r="G21" s="5"/>
      <c r="H21" s="5"/>
      <c r="I21">
        <v>74.900000000000006</v>
      </c>
      <c r="J21">
        <f>VLOOKUP(B21,[1]Sheet1!$A$8:$B$60,2,FALSE)</f>
        <v>3</v>
      </c>
      <c r="K21" s="7">
        <v>19</v>
      </c>
    </row>
    <row r="22" spans="1:11" x14ac:dyDescent="0.2">
      <c r="A22" s="9">
        <v>24</v>
      </c>
      <c r="B22" s="10" t="s">
        <v>47</v>
      </c>
      <c r="C22" s="7">
        <v>6173205</v>
      </c>
      <c r="D22">
        <v>5.3</v>
      </c>
      <c r="E22">
        <v>0.4</v>
      </c>
      <c r="F22" s="5">
        <v>6.6433509050909154E-2</v>
      </c>
      <c r="G22" s="5">
        <v>0.90267695099818512</v>
      </c>
      <c r="H22" s="5">
        <v>0.91388536187193925</v>
      </c>
      <c r="I22">
        <v>71.8</v>
      </c>
      <c r="J22">
        <f>VLOOKUP(B22,[1]Sheet1!$A$8:$B$60,2,FALSE)</f>
        <v>3.2</v>
      </c>
      <c r="K22" s="7">
        <v>0</v>
      </c>
    </row>
    <row r="23" spans="1:11" x14ac:dyDescent="0.2">
      <c r="A23" s="9">
        <v>25</v>
      </c>
      <c r="B23" s="10" t="s">
        <v>48</v>
      </c>
      <c r="C23" s="7">
        <v>6995729</v>
      </c>
      <c r="D23">
        <v>2.8</v>
      </c>
      <c r="E23">
        <v>0.6</v>
      </c>
      <c r="F23" s="5">
        <v>6.5397795138119497E-2</v>
      </c>
      <c r="G23" s="5">
        <v>0.93634216547346671</v>
      </c>
      <c r="H23" s="5">
        <v>0.93930816454067556</v>
      </c>
      <c r="I23">
        <v>61.2</v>
      </c>
      <c r="J23">
        <f>VLOOKUP(B23,[1]Sheet1!$A$8:$B$60,2,FALSE)</f>
        <v>3.8</v>
      </c>
      <c r="K23" s="7">
        <v>5</v>
      </c>
    </row>
    <row r="24" spans="1:11" x14ac:dyDescent="0.2">
      <c r="A24" s="9">
        <v>26</v>
      </c>
      <c r="B24" s="10" t="s">
        <v>49</v>
      </c>
      <c r="C24" s="7">
        <v>10069577</v>
      </c>
      <c r="D24">
        <v>5.5</v>
      </c>
      <c r="E24">
        <v>0.6</v>
      </c>
      <c r="F24" s="5">
        <v>1.9444880339275789E-2</v>
      </c>
      <c r="G24" s="5"/>
      <c r="H24" s="5"/>
      <c r="I24">
        <v>74</v>
      </c>
      <c r="J24">
        <f>VLOOKUP(B24,[1]Sheet1!$A$8:$B$60,2,FALSE)</f>
        <v>4.2</v>
      </c>
      <c r="K24" s="7">
        <v>5</v>
      </c>
    </row>
    <row r="25" spans="1:11" x14ac:dyDescent="0.2">
      <c r="A25" s="9">
        <v>27</v>
      </c>
      <c r="B25" s="10" t="s">
        <v>50</v>
      </c>
      <c r="C25" s="7">
        <v>5709852</v>
      </c>
      <c r="D25">
        <v>7.3</v>
      </c>
      <c r="E25">
        <v>0.8</v>
      </c>
      <c r="F25" s="5">
        <v>7.5134046894382564E-2</v>
      </c>
      <c r="G25" s="5"/>
      <c r="H25" s="5"/>
      <c r="I25">
        <v>75.099999999999994</v>
      </c>
      <c r="J25">
        <f>VLOOKUP(B25,[1]Sheet1!$A$8:$B$60,2,FALSE)</f>
        <v>2.7</v>
      </c>
      <c r="K25" s="7">
        <v>91</v>
      </c>
    </row>
    <row r="26" spans="1:11" x14ac:dyDescent="0.2">
      <c r="A26" s="9">
        <v>28</v>
      </c>
      <c r="B26" s="10" t="s">
        <v>51</v>
      </c>
      <c r="C26" s="7">
        <v>2958141</v>
      </c>
      <c r="D26">
        <v>8.4</v>
      </c>
      <c r="E26">
        <v>0.6</v>
      </c>
      <c r="F26" s="5">
        <v>-4.1766704325262548E-3</v>
      </c>
      <c r="G26" s="5"/>
      <c r="H26" s="5"/>
      <c r="I26">
        <v>73.099999999999994</v>
      </c>
      <c r="J26">
        <f>VLOOKUP(B26,[1]Sheet1!$A$8:$B$60,2,FALSE)</f>
        <v>3.9</v>
      </c>
      <c r="K26" s="7">
        <v>156</v>
      </c>
    </row>
    <row r="27" spans="1:11" x14ac:dyDescent="0.2">
      <c r="A27" s="9">
        <v>29</v>
      </c>
      <c r="B27" s="10" t="s">
        <v>52</v>
      </c>
      <c r="C27" s="7">
        <v>6153998</v>
      </c>
      <c r="D27">
        <v>7.1</v>
      </c>
      <c r="E27">
        <v>0.9</v>
      </c>
      <c r="F27" s="5">
        <v>2.6355017550109456E-2</v>
      </c>
      <c r="G27" s="5"/>
      <c r="H27" s="5"/>
      <c r="I27">
        <v>70.599999999999994</v>
      </c>
      <c r="J27">
        <f>VLOOKUP(B27,[1]Sheet1!$A$8:$B$60,2,FALSE)</f>
        <v>2.5</v>
      </c>
      <c r="K27" s="7">
        <v>65</v>
      </c>
    </row>
    <row r="28" spans="1:11" x14ac:dyDescent="0.2">
      <c r="A28" s="9">
        <v>30</v>
      </c>
      <c r="B28" s="10" t="s">
        <v>53</v>
      </c>
      <c r="C28" s="7">
        <v>1087075</v>
      </c>
      <c r="D28">
        <v>3.2</v>
      </c>
      <c r="E28">
        <v>0.6</v>
      </c>
      <c r="F28" s="5">
        <v>9.728302397201162E-2</v>
      </c>
      <c r="G28" s="5"/>
      <c r="H28" s="5"/>
      <c r="I28">
        <v>68.3</v>
      </c>
      <c r="J28">
        <f>VLOOKUP(B28,[1]Sheet1!$A$8:$B$60,2,FALSE)</f>
        <v>2.6</v>
      </c>
      <c r="K28" s="7">
        <v>32</v>
      </c>
    </row>
    <row r="29" spans="1:11" x14ac:dyDescent="0.2">
      <c r="A29" s="9">
        <v>31</v>
      </c>
      <c r="B29" s="10" t="s">
        <v>54</v>
      </c>
      <c r="C29" s="7">
        <v>1962642</v>
      </c>
      <c r="D29">
        <v>5.2</v>
      </c>
      <c r="E29">
        <v>0.7</v>
      </c>
      <c r="F29" s="5">
        <v>7.2750447926311607E-2</v>
      </c>
      <c r="G29" s="5"/>
      <c r="H29" s="5"/>
      <c r="I29">
        <v>69</v>
      </c>
      <c r="J29">
        <f>VLOOKUP(B29,[1]Sheet1!$A$8:$B$60,2,FALSE)</f>
        <v>2.2999999999999998</v>
      </c>
      <c r="K29" s="7">
        <v>59</v>
      </c>
    </row>
    <row r="30" spans="1:11" x14ac:dyDescent="0.2">
      <c r="A30" s="9">
        <v>32</v>
      </c>
      <c r="B30" s="10" t="s">
        <v>55</v>
      </c>
      <c r="C30" s="7">
        <v>3115648</v>
      </c>
      <c r="D30">
        <v>6</v>
      </c>
      <c r="E30">
        <v>1</v>
      </c>
      <c r="F30" s="5">
        <v>0.1529167537804289</v>
      </c>
      <c r="G30" s="5"/>
      <c r="H30" s="5"/>
      <c r="I30">
        <v>60.3</v>
      </c>
      <c r="J30">
        <f>VLOOKUP(B30,[1]Sheet1!$A$8:$B$60,2,FALSE)</f>
        <v>5.4</v>
      </c>
      <c r="K30" s="7">
        <v>6</v>
      </c>
    </row>
    <row r="31" spans="1:11" x14ac:dyDescent="0.2">
      <c r="A31" s="9">
        <v>33</v>
      </c>
      <c r="B31" s="10" t="s">
        <v>56</v>
      </c>
      <c r="C31" s="7">
        <v>1378587</v>
      </c>
      <c r="D31">
        <v>4.3</v>
      </c>
      <c r="E31">
        <v>0.4</v>
      </c>
      <c r="F31" s="5">
        <v>4.695229661852332E-2</v>
      </c>
      <c r="G31" s="5"/>
      <c r="H31" s="5"/>
      <c r="I31">
        <v>74.599999999999994</v>
      </c>
      <c r="J31">
        <f>VLOOKUP(B31,[1]Sheet1!$A$8:$B$60,2,FALSE)</f>
        <v>2.5</v>
      </c>
      <c r="K31" s="7">
        <v>14</v>
      </c>
    </row>
    <row r="32" spans="1:11" x14ac:dyDescent="0.2">
      <c r="A32" s="9">
        <v>34</v>
      </c>
      <c r="B32" s="10" t="s">
        <v>57</v>
      </c>
      <c r="C32" s="7">
        <v>9271689</v>
      </c>
      <c r="D32">
        <v>3.7</v>
      </c>
      <c r="E32">
        <v>0.6</v>
      </c>
      <c r="F32" s="5">
        <v>5.3667355876722236E-2</v>
      </c>
      <c r="G32" s="5"/>
      <c r="H32" s="5"/>
      <c r="I32">
        <v>64.2</v>
      </c>
      <c r="J32">
        <f>VLOOKUP(B32,[1]Sheet1!$A$8:$B$60,2,FALSE)</f>
        <v>3.7</v>
      </c>
      <c r="K32" s="7">
        <v>27</v>
      </c>
    </row>
    <row r="33" spans="1:11" x14ac:dyDescent="0.2">
      <c r="A33" s="9">
        <v>35</v>
      </c>
      <c r="B33" s="10" t="s">
        <v>58</v>
      </c>
      <c r="C33" s="7">
        <v>2118390</v>
      </c>
      <c r="D33">
        <v>6</v>
      </c>
      <c r="E33">
        <v>0.8</v>
      </c>
      <c r="F33" s="5">
        <v>2.6077328156423281E-2</v>
      </c>
      <c r="G33" s="5"/>
      <c r="H33" s="5"/>
      <c r="I33">
        <v>71.099999999999994</v>
      </c>
      <c r="J33">
        <f>VLOOKUP(B33,[1]Sheet1!$A$8:$B$60,2,FALSE)</f>
        <v>4</v>
      </c>
      <c r="K33" s="7">
        <v>7</v>
      </c>
    </row>
    <row r="34" spans="1:11" x14ac:dyDescent="0.2">
      <c r="A34" s="9">
        <v>36</v>
      </c>
      <c r="B34" s="10" t="s">
        <v>59</v>
      </c>
      <c r="C34" s="7">
        <v>20108296</v>
      </c>
      <c r="D34">
        <v>4.3</v>
      </c>
      <c r="E34">
        <v>1</v>
      </c>
      <c r="F34" s="5">
        <v>3.651662139318608E-2</v>
      </c>
      <c r="G34" s="5"/>
      <c r="H34" s="5">
        <v>0.89906065048596406</v>
      </c>
      <c r="I34">
        <v>53.9</v>
      </c>
      <c r="J34">
        <f>VLOOKUP(B34,[1]Sheet1!$A$8:$B$60,2,FALSE)</f>
        <v>4.3</v>
      </c>
      <c r="K34" s="7">
        <v>37</v>
      </c>
    </row>
    <row r="35" spans="1:11" x14ac:dyDescent="0.2">
      <c r="A35" s="9">
        <v>37</v>
      </c>
      <c r="B35" s="10" t="s">
        <v>60</v>
      </c>
      <c r="C35" s="7">
        <v>10449445</v>
      </c>
      <c r="D35">
        <v>6.3</v>
      </c>
      <c r="E35">
        <v>0.7</v>
      </c>
      <c r="F35" s="5">
        <v>9.1403016171482832E-2</v>
      </c>
      <c r="G35" s="5"/>
      <c r="H35" s="5"/>
      <c r="I35">
        <v>65.900000000000006</v>
      </c>
      <c r="J35">
        <f>VLOOKUP(B35,[1]Sheet1!$A$8:$B$60,2,FALSE)</f>
        <v>3.7</v>
      </c>
      <c r="K35" s="7">
        <v>11</v>
      </c>
    </row>
    <row r="36" spans="1:11" x14ac:dyDescent="0.2">
      <c r="A36" s="9">
        <v>38</v>
      </c>
      <c r="B36" s="10" t="s">
        <v>61</v>
      </c>
      <c r="C36" s="7">
        <v>779518</v>
      </c>
      <c r="D36">
        <v>12.2</v>
      </c>
      <c r="E36">
        <v>1.1000000000000001</v>
      </c>
      <c r="F36" s="5">
        <v>0.15532928718051325</v>
      </c>
      <c r="G36" s="5"/>
      <c r="H36" s="5"/>
      <c r="I36">
        <v>65.400000000000006</v>
      </c>
      <c r="J36">
        <f>VLOOKUP(B36,[1]Sheet1!$A$8:$B$60,2,FALSE)</f>
        <v>2.1</v>
      </c>
      <c r="K36" s="7">
        <v>77</v>
      </c>
    </row>
    <row r="37" spans="1:11" x14ac:dyDescent="0.2">
      <c r="A37" s="9">
        <v>39</v>
      </c>
      <c r="B37" s="10" t="s">
        <v>62</v>
      </c>
      <c r="C37" s="7">
        <v>11797517</v>
      </c>
      <c r="D37">
        <v>5.3</v>
      </c>
      <c r="E37">
        <v>0.8</v>
      </c>
      <c r="F37" s="5">
        <v>2.23739910164675E-2</v>
      </c>
      <c r="G37" s="5"/>
      <c r="H37" s="5">
        <v>0.91998957518894975</v>
      </c>
      <c r="I37">
        <v>66</v>
      </c>
      <c r="J37">
        <f>VLOOKUP(B37,[1]Sheet1!$A$8:$B$60,2,FALSE)</f>
        <v>4</v>
      </c>
      <c r="K37" s="7">
        <v>0</v>
      </c>
    </row>
    <row r="38" spans="1:11" x14ac:dyDescent="0.2">
      <c r="A38" s="9">
        <v>40</v>
      </c>
      <c r="B38" s="10" t="s">
        <v>63</v>
      </c>
      <c r="C38" s="7">
        <v>3964912</v>
      </c>
      <c r="D38">
        <v>8.6</v>
      </c>
      <c r="E38">
        <v>0.8</v>
      </c>
      <c r="F38" s="5">
        <v>5.4513577861797939E-2</v>
      </c>
      <c r="G38" s="5"/>
      <c r="H38" s="5"/>
      <c r="I38">
        <v>68.5</v>
      </c>
      <c r="J38">
        <f>VLOOKUP(B38,[1]Sheet1!$A$8:$B$60,2,FALSE)</f>
        <v>3</v>
      </c>
      <c r="K38" s="7">
        <v>114</v>
      </c>
    </row>
    <row r="39" spans="1:11" x14ac:dyDescent="0.2">
      <c r="A39" s="9">
        <v>41</v>
      </c>
      <c r="B39" s="10" t="s">
        <v>64</v>
      </c>
      <c r="C39" s="7">
        <v>4244795</v>
      </c>
      <c r="D39">
        <v>4.0999999999999996</v>
      </c>
      <c r="E39">
        <v>1.1000000000000001</v>
      </c>
      <c r="F39" s="5">
        <v>0.10613809908609557</v>
      </c>
      <c r="G39" s="5"/>
      <c r="H39" s="5"/>
      <c r="I39">
        <v>64.900000000000006</v>
      </c>
      <c r="J39">
        <f>VLOOKUP(B39,[1]Sheet1!$A$8:$B$60,2,FALSE)</f>
        <v>4.2</v>
      </c>
      <c r="K39" s="7">
        <v>8</v>
      </c>
    </row>
    <row r="40" spans="1:11" x14ac:dyDescent="0.2">
      <c r="A40" s="9">
        <v>42</v>
      </c>
      <c r="B40" s="10" t="s">
        <v>65</v>
      </c>
      <c r="C40" s="7">
        <v>12994440</v>
      </c>
      <c r="D40">
        <v>5.3</v>
      </c>
      <c r="E40">
        <v>0.9</v>
      </c>
      <c r="F40" s="5">
        <v>2.2285928270905253E-2</v>
      </c>
      <c r="G40" s="5">
        <v>0.88082931645275564</v>
      </c>
      <c r="H40" s="5">
        <v>0.90656976744186035</v>
      </c>
      <c r="I40">
        <v>70.7</v>
      </c>
      <c r="J40">
        <f>VLOOKUP(B40,[1]Sheet1!$A$8:$B$60,2,FALSE)</f>
        <v>4.4000000000000004</v>
      </c>
      <c r="K40" s="7">
        <v>13</v>
      </c>
    </row>
    <row r="41" spans="1:11" x14ac:dyDescent="0.2">
      <c r="A41" s="9">
        <v>44</v>
      </c>
      <c r="B41" s="10" t="s">
        <v>66</v>
      </c>
      <c r="C41" s="7">
        <v>1096345</v>
      </c>
      <c r="D41">
        <v>4.5999999999999996</v>
      </c>
      <c r="E41">
        <v>0.6</v>
      </c>
      <c r="F41" s="5">
        <v>4.0215985631319624E-2</v>
      </c>
      <c r="G41" s="5"/>
      <c r="H41" s="5"/>
      <c r="I41">
        <v>65.8</v>
      </c>
      <c r="J41">
        <f>VLOOKUP(B41,[1]Sheet1!$A$8:$B$60,2,FALSE)</f>
        <v>3.2</v>
      </c>
      <c r="K41" s="7">
        <v>6</v>
      </c>
    </row>
    <row r="42" spans="1:11" x14ac:dyDescent="0.2">
      <c r="A42" s="9">
        <v>45</v>
      </c>
      <c r="B42" s="10" t="s">
        <v>67</v>
      </c>
      <c r="C42" s="7">
        <v>5131848</v>
      </c>
      <c r="D42">
        <v>7.8</v>
      </c>
      <c r="E42">
        <v>0.7</v>
      </c>
      <c r="F42" s="5">
        <v>0.10703981254836162</v>
      </c>
      <c r="G42" s="5"/>
      <c r="H42" s="5"/>
      <c r="I42">
        <v>74.7</v>
      </c>
      <c r="J42">
        <f>VLOOKUP(B42,[1]Sheet1!$A$8:$B$60,2,FALSE)</f>
        <v>3.2</v>
      </c>
      <c r="K42" s="7">
        <v>46</v>
      </c>
    </row>
    <row r="43" spans="1:11" x14ac:dyDescent="0.2">
      <c r="A43" s="9">
        <v>46</v>
      </c>
      <c r="B43" s="10" t="s">
        <v>68</v>
      </c>
      <c r="C43" s="7">
        <v>887799</v>
      </c>
      <c r="D43">
        <v>5.9</v>
      </c>
      <c r="E43">
        <v>0.6</v>
      </c>
      <c r="F43" s="5">
        <v>8.7767684515159899E-2</v>
      </c>
      <c r="G43" s="5"/>
      <c r="H43" s="5"/>
      <c r="I43">
        <v>70.8</v>
      </c>
      <c r="J43">
        <f>VLOOKUP(B43,[1]Sheet1!$A$8:$B$60,2,FALSE)</f>
        <v>2.1</v>
      </c>
      <c r="K43" s="7">
        <v>58</v>
      </c>
    </row>
    <row r="44" spans="1:11" x14ac:dyDescent="0.2">
      <c r="A44" s="9">
        <v>47</v>
      </c>
      <c r="B44" s="10" t="s">
        <v>69</v>
      </c>
      <c r="C44" s="7">
        <v>6925619</v>
      </c>
      <c r="D44">
        <v>7.3</v>
      </c>
      <c r="E44">
        <v>0.7</v>
      </c>
      <c r="F44" s="5">
        <v>8.9737229224502155E-2</v>
      </c>
      <c r="G44" s="5"/>
      <c r="H44" s="5"/>
      <c r="I44">
        <v>67.3</v>
      </c>
      <c r="J44">
        <f>VLOOKUP(B44,[1]Sheet1!$A$8:$B$60,2,FALSE)</f>
        <v>3.4</v>
      </c>
      <c r="K44" s="7">
        <v>148</v>
      </c>
    </row>
    <row r="45" spans="1:11" x14ac:dyDescent="0.2">
      <c r="A45" s="9">
        <v>48</v>
      </c>
      <c r="B45" s="10" t="s">
        <v>70</v>
      </c>
      <c r="C45" s="7">
        <v>29232474</v>
      </c>
      <c r="D45">
        <v>7.9</v>
      </c>
      <c r="E45">
        <v>0.8</v>
      </c>
      <c r="F45" s="5">
        <v>0.1580899922593208</v>
      </c>
      <c r="G45" s="5"/>
      <c r="H45" s="5">
        <v>0.88459850393099759</v>
      </c>
      <c r="I45">
        <v>63.6</v>
      </c>
      <c r="J45">
        <f>VLOOKUP(B45,[1]Sheet1!$A$8:$B$60,2,FALSE)</f>
        <v>3.9</v>
      </c>
      <c r="K45" s="7">
        <v>277</v>
      </c>
    </row>
    <row r="46" spans="1:11" x14ac:dyDescent="0.2">
      <c r="A46" s="9">
        <v>49</v>
      </c>
      <c r="B46" s="10" t="s">
        <v>71</v>
      </c>
      <c r="C46" s="7">
        <v>3283785</v>
      </c>
      <c r="D46">
        <v>4.5</v>
      </c>
      <c r="E46">
        <v>0.5</v>
      </c>
      <c r="F46" s="5">
        <v>0.18320438779936959</v>
      </c>
      <c r="G46" s="5"/>
      <c r="H46" s="5"/>
      <c r="I46">
        <v>71.2</v>
      </c>
      <c r="J46">
        <f>VLOOKUP(B46,[1]Sheet1!$A$8:$B$60,2,FALSE)</f>
        <v>2.2999999999999998</v>
      </c>
      <c r="K46" s="7">
        <v>0</v>
      </c>
    </row>
    <row r="47" spans="1:11" x14ac:dyDescent="0.2">
      <c r="A47" s="9">
        <v>50</v>
      </c>
      <c r="B47" s="10" t="s">
        <v>72</v>
      </c>
      <c r="C47" s="7">
        <v>642893</v>
      </c>
      <c r="D47">
        <v>3.5</v>
      </c>
      <c r="E47">
        <v>0.7</v>
      </c>
      <c r="F47" s="5">
        <v>2.7184168185863403E-2</v>
      </c>
      <c r="G47" s="5"/>
      <c r="H47" s="5"/>
      <c r="I47">
        <v>72.7</v>
      </c>
      <c r="J47">
        <f>VLOOKUP(B47,[1]Sheet1!$A$8:$B$60,2,FALSE)</f>
        <v>2.6</v>
      </c>
      <c r="K47" s="7">
        <v>25</v>
      </c>
    </row>
    <row r="48" spans="1:11" x14ac:dyDescent="0.2">
      <c r="A48" s="9">
        <v>51</v>
      </c>
      <c r="B48" s="10" t="s">
        <v>73</v>
      </c>
      <c r="C48" s="7">
        <v>8636471</v>
      </c>
      <c r="D48">
        <v>4.9000000000000004</v>
      </c>
      <c r="E48">
        <v>0.7</v>
      </c>
      <c r="F48" s="5">
        <v>7.6370262643202347E-2</v>
      </c>
      <c r="G48" s="5">
        <v>0.87819495689078364</v>
      </c>
      <c r="H48" s="5">
        <v>0.91168734721663536</v>
      </c>
      <c r="I48">
        <v>67.400000000000006</v>
      </c>
      <c r="J48">
        <f>VLOOKUP(B48,[1]Sheet1!$A$8:$B$60,2,FALSE)</f>
        <v>2.9</v>
      </c>
      <c r="K48" s="7">
        <v>64</v>
      </c>
    </row>
    <row r="49" spans="1:11" x14ac:dyDescent="0.2">
      <c r="A49" s="9">
        <v>53</v>
      </c>
      <c r="B49" s="10" t="s">
        <v>74</v>
      </c>
      <c r="C49" s="7">
        <v>7724031</v>
      </c>
      <c r="D49">
        <v>4.7</v>
      </c>
      <c r="E49">
        <v>0.7</v>
      </c>
      <c r="F49" s="5">
        <v>0.14551768322796216</v>
      </c>
      <c r="G49" s="5"/>
      <c r="H49" s="5"/>
      <c r="I49">
        <v>66.599999999999994</v>
      </c>
      <c r="J49">
        <f>VLOOKUP(B49,[1]Sheet1!$A$8:$B$60,2,FALSE)</f>
        <v>4.2</v>
      </c>
      <c r="K49" s="7">
        <v>46</v>
      </c>
    </row>
    <row r="50" spans="1:11" x14ac:dyDescent="0.2">
      <c r="A50" s="9">
        <v>54</v>
      </c>
      <c r="B50" s="10" t="s">
        <v>75</v>
      </c>
      <c r="C50" s="7">
        <v>1791420</v>
      </c>
      <c r="D50">
        <v>8.1</v>
      </c>
      <c r="E50">
        <v>0.8</v>
      </c>
      <c r="F50" s="5">
        <v>-3.3878588466751049E-2</v>
      </c>
      <c r="G50" s="5"/>
      <c r="H50" s="5"/>
      <c r="I50">
        <v>78.599999999999994</v>
      </c>
      <c r="J50">
        <f>VLOOKUP(B50,[1]Sheet1!$A$8:$B$60,2,FALSE)</f>
        <v>3.9</v>
      </c>
      <c r="K50" s="7">
        <v>14</v>
      </c>
    </row>
    <row r="51" spans="1:11" x14ac:dyDescent="0.2">
      <c r="A51" s="9">
        <v>55</v>
      </c>
      <c r="B51" s="10" t="s">
        <v>76</v>
      </c>
      <c r="C51" s="7">
        <v>5896271</v>
      </c>
      <c r="D51">
        <v>4.5999999999999996</v>
      </c>
      <c r="E51">
        <v>0.4</v>
      </c>
      <c r="F51" s="5">
        <v>3.6164995013597281E-2</v>
      </c>
      <c r="G51" s="5"/>
      <c r="H51" s="5"/>
      <c r="I51">
        <v>70</v>
      </c>
      <c r="J51">
        <f>VLOOKUP(B51,[1]Sheet1!$A$8:$B$60,2,FALSE)</f>
        <v>2.9</v>
      </c>
      <c r="K51" s="7">
        <v>0</v>
      </c>
    </row>
    <row r="52" spans="1:11" x14ac:dyDescent="0.2">
      <c r="A52" s="9">
        <v>56</v>
      </c>
      <c r="B52" s="10" t="s">
        <v>77</v>
      </c>
      <c r="C52" s="7">
        <v>577605</v>
      </c>
      <c r="D52">
        <v>7.2</v>
      </c>
      <c r="E52">
        <v>0.8</v>
      </c>
      <c r="F52" s="5">
        <v>2.3238799122034696E-2</v>
      </c>
      <c r="G52" s="5"/>
      <c r="H52" s="5"/>
      <c r="I52">
        <v>75.3</v>
      </c>
      <c r="J52">
        <f>VLOOKUP(B52,[1]Sheet1!$A$8:$B$60,2,FALSE)</f>
        <v>3.6</v>
      </c>
      <c r="K52" s="7">
        <v>1</v>
      </c>
    </row>
    <row r="53" spans="1:11" x14ac:dyDescent="0.2">
      <c r="A53" s="12" t="s">
        <v>19</v>
      </c>
      <c r="B53" s="2" t="s">
        <v>78</v>
      </c>
      <c r="C53" s="8">
        <f t="shared" ref="C53:E53" si="0">AVERAGE(C2:C52)</f>
        <v>6500225.7254901957</v>
      </c>
      <c r="D53" s="3">
        <f t="shared" si="0"/>
        <v>6.0294117647058822</v>
      </c>
      <c r="E53" s="3">
        <f t="shared" si="0"/>
        <v>0.81568627450980424</v>
      </c>
      <c r="F53" s="6">
        <f>AVERAGE(F2:F52)</f>
        <v>6.8097011366458918E-2</v>
      </c>
      <c r="G53" s="6">
        <f t="shared" ref="G53:H53" si="1">AVERAGE(G2:G52)</f>
        <v>0.89769087153718008</v>
      </c>
      <c r="H53" s="6">
        <f t="shared" si="1"/>
        <v>0.90985408136187318</v>
      </c>
      <c r="I53" s="3">
        <f t="shared" ref="I53:K53" si="2">AVERAGE(I2:I52)</f>
        <v>68.037254901960779</v>
      </c>
      <c r="J53" s="3">
        <f t="shared" si="2"/>
        <v>3.4254901960784312</v>
      </c>
      <c r="K53" s="8">
        <f t="shared" si="2"/>
        <v>48.196078431372548</v>
      </c>
    </row>
    <row r="54" spans="1:11" x14ac:dyDescent="0.2">
      <c r="A54" s="12" t="s">
        <v>20</v>
      </c>
      <c r="B54" s="2" t="s">
        <v>79</v>
      </c>
      <c r="C54" s="8">
        <f t="shared" ref="C54:D54" si="3">MEDIAN(C2:C52)</f>
        <v>4507445</v>
      </c>
      <c r="D54" s="3">
        <f t="shared" si="3"/>
        <v>5.9</v>
      </c>
      <c r="E54" s="3">
        <f t="shared" ref="E54" si="4">MEDIAN(E2:E52)</f>
        <v>0.8</v>
      </c>
      <c r="F54" s="6">
        <f>MEDIAN(F2:F52)</f>
        <v>5.4513577861797939E-2</v>
      </c>
      <c r="G54" s="6">
        <f t="shared" ref="G54:H54" si="5">MEDIAN(G2:G52)</f>
        <v>0.89380953496473814</v>
      </c>
      <c r="H54" s="6">
        <f t="shared" si="5"/>
        <v>0.91278635454428736</v>
      </c>
      <c r="I54" s="3">
        <f t="shared" ref="I54:K54" si="6">MEDIAN(I2:I52)</f>
        <v>68.5</v>
      </c>
      <c r="J54" s="3">
        <f t="shared" si="6"/>
        <v>3.4</v>
      </c>
      <c r="K54" s="8">
        <f t="shared" si="6"/>
        <v>24</v>
      </c>
    </row>
  </sheetData>
  <conditionalFormatting sqref="C2:C52">
    <cfRule type="dataBar" priority="9">
      <dataBar>
        <cfvo type="min"/>
        <cfvo type="max"/>
        <color rgb="FF638EC6"/>
      </dataBar>
      <extLst>
        <ext xmlns:x14="http://schemas.microsoft.com/office/spreadsheetml/2009/9/main" uri="{B025F937-C7B1-47D3-B67F-A62EFF666E3E}">
          <x14:id>{BD6FBF73-FB91-F647-BEE3-C8E924FF6B40}</x14:id>
        </ext>
      </extLst>
    </cfRule>
  </conditionalFormatting>
  <conditionalFormatting sqref="D2:D52">
    <cfRule type="dataBar" priority="8">
      <dataBar>
        <cfvo type="min"/>
        <cfvo type="max"/>
        <color rgb="FF63C384"/>
      </dataBar>
      <extLst>
        <ext xmlns:x14="http://schemas.microsoft.com/office/spreadsheetml/2009/9/main" uri="{B025F937-C7B1-47D3-B67F-A62EFF666E3E}">
          <x14:id>{F9BB7A5F-371B-9147-98DD-A311E48E602C}</x14:id>
        </ext>
      </extLst>
    </cfRule>
  </conditionalFormatting>
  <conditionalFormatting sqref="E2:E52">
    <cfRule type="dataBar" priority="7">
      <dataBar>
        <cfvo type="min"/>
        <cfvo type="max"/>
        <color rgb="FFFFB628"/>
      </dataBar>
      <extLst>
        <ext xmlns:x14="http://schemas.microsoft.com/office/spreadsheetml/2009/9/main" uri="{B025F937-C7B1-47D3-B67F-A62EFF666E3E}">
          <x14:id>{23C8BBE9-6FF9-8D40-8D79-7ED6FCA6B75E}</x14:id>
        </ext>
      </extLst>
    </cfRule>
  </conditionalFormatting>
  <conditionalFormatting sqref="F2:F52">
    <cfRule type="dataBar" priority="10">
      <dataBar>
        <cfvo type="min"/>
        <cfvo type="max"/>
        <color rgb="FFFF555A"/>
      </dataBar>
      <extLst>
        <ext xmlns:x14="http://schemas.microsoft.com/office/spreadsheetml/2009/9/main" uri="{B025F937-C7B1-47D3-B67F-A62EFF666E3E}">
          <x14:id>{2DA83293-D0F5-534D-8213-1773A0714537}</x14:id>
        </ext>
      </extLst>
    </cfRule>
  </conditionalFormatting>
  <conditionalFormatting sqref="G2:G52">
    <cfRule type="dataBar" priority="4">
      <dataBar>
        <cfvo type="min"/>
        <cfvo type="max"/>
        <color rgb="FFD6007B"/>
      </dataBar>
      <extLst>
        <ext xmlns:x14="http://schemas.microsoft.com/office/spreadsheetml/2009/9/main" uri="{B025F937-C7B1-47D3-B67F-A62EFF666E3E}">
          <x14:id>{E3E75BE0-BB94-A54B-9F6D-20744ECD88DB}</x14:id>
        </ext>
      </extLst>
    </cfRule>
  </conditionalFormatting>
  <conditionalFormatting sqref="H2:H52">
    <cfRule type="dataBar" priority="3">
      <dataBar>
        <cfvo type="min"/>
        <cfvo type="max"/>
        <color rgb="FF008AEF"/>
      </dataBar>
      <extLst>
        <ext xmlns:x14="http://schemas.microsoft.com/office/spreadsheetml/2009/9/main" uri="{B025F937-C7B1-47D3-B67F-A62EFF666E3E}">
          <x14:id>{70220F13-AB88-9E4F-B96A-E7B0019905C1}</x14:id>
        </ext>
      </extLst>
    </cfRule>
  </conditionalFormatting>
  <conditionalFormatting sqref="I2:I52">
    <cfRule type="dataBar" priority="5">
      <dataBar>
        <cfvo type="min"/>
        <cfvo type="max"/>
        <color rgb="FFFFB628"/>
      </dataBar>
      <extLst>
        <ext xmlns:x14="http://schemas.microsoft.com/office/spreadsheetml/2009/9/main" uri="{B025F937-C7B1-47D3-B67F-A62EFF666E3E}">
          <x14:id>{C4294DCC-75AA-B441-96EC-DC1834DF354F}</x14:id>
        </ext>
      </extLst>
    </cfRule>
  </conditionalFormatting>
  <conditionalFormatting sqref="J2:J52">
    <cfRule type="dataBar" priority="2">
      <dataBar>
        <cfvo type="min"/>
        <cfvo type="max"/>
        <color rgb="FF63C384"/>
      </dataBar>
      <extLst>
        <ext xmlns:x14="http://schemas.microsoft.com/office/spreadsheetml/2009/9/main" uri="{B025F937-C7B1-47D3-B67F-A62EFF666E3E}">
          <x14:id>{7EBB8C06-4124-C644-BEED-D6E975A94D2F}</x14:id>
        </ext>
      </extLst>
    </cfRule>
  </conditionalFormatting>
  <conditionalFormatting sqref="K2:K52">
    <cfRule type="dataBar" priority="1">
      <dataBar>
        <cfvo type="min"/>
        <cfvo type="max"/>
        <color rgb="FF638EC6"/>
      </dataBar>
      <extLst>
        <ext xmlns:x14="http://schemas.microsoft.com/office/spreadsheetml/2009/9/main" uri="{B025F937-C7B1-47D3-B67F-A62EFF666E3E}">
          <x14:id>{B8F17748-00A9-424C-8D03-AAB5E657DB13}</x14:id>
        </ext>
      </extLst>
    </cfRule>
  </conditionalFormatting>
  <pageMargins left="0.7" right="0.7" top="0.75" bottom="0.75" header="0.3" footer="0.3"/>
  <pageSetup orientation="portrait" horizontalDpi="0" verticalDpi="0"/>
  <extLst>
    <ext xmlns:x14="http://schemas.microsoft.com/office/spreadsheetml/2009/9/main" uri="{78C0D931-6437-407d-A8EE-F0AAD7539E65}">
      <x14:conditionalFormattings>
        <x14:conditionalFormatting xmlns:xm="http://schemas.microsoft.com/office/excel/2006/main">
          <x14:cfRule type="dataBar" id="{BD6FBF73-FB91-F647-BEE3-C8E924FF6B40}">
            <x14:dataBar minLength="0" maxLength="100" border="1" negativeBarBorderColorSameAsPositive="0">
              <x14:cfvo type="min"/>
              <x14:cfvo type="max"/>
              <x14:borderColor rgb="FF638EC6"/>
              <x14:negativeFillColor rgb="FFFF0000"/>
              <x14:negativeBorderColor rgb="FFFF0000"/>
              <x14:axisColor rgb="FF000000"/>
            </x14:dataBar>
          </x14:cfRule>
          <xm:sqref>C2:C52</xm:sqref>
        </x14:conditionalFormatting>
        <x14:conditionalFormatting xmlns:xm="http://schemas.microsoft.com/office/excel/2006/main">
          <x14:cfRule type="dataBar" id="{F9BB7A5F-371B-9147-98DD-A311E48E602C}">
            <x14:dataBar minLength="0" maxLength="100" border="1" negativeBarBorderColorSameAsPositive="0">
              <x14:cfvo type="min"/>
              <x14:cfvo type="max"/>
              <x14:borderColor rgb="FF63C384"/>
              <x14:negativeFillColor rgb="FFFF0000"/>
              <x14:negativeBorderColor rgb="FFFF0000"/>
              <x14:axisColor rgb="FF000000"/>
            </x14:dataBar>
          </x14:cfRule>
          <xm:sqref>D2:D52</xm:sqref>
        </x14:conditionalFormatting>
        <x14:conditionalFormatting xmlns:xm="http://schemas.microsoft.com/office/excel/2006/main">
          <x14:cfRule type="dataBar" id="{23C8BBE9-6FF9-8D40-8D79-7ED6FCA6B75E}">
            <x14:dataBar minLength="0" maxLength="100" border="1" negativeBarBorderColorSameAsPositive="0">
              <x14:cfvo type="min"/>
              <x14:cfvo type="max"/>
              <x14:borderColor rgb="FFFFB628"/>
              <x14:negativeFillColor rgb="FFFF0000"/>
              <x14:negativeBorderColor rgb="FFFF0000"/>
              <x14:axisColor rgb="FF000000"/>
            </x14:dataBar>
          </x14:cfRule>
          <xm:sqref>E2:E52</xm:sqref>
        </x14:conditionalFormatting>
        <x14:conditionalFormatting xmlns:xm="http://schemas.microsoft.com/office/excel/2006/main">
          <x14:cfRule type="dataBar" id="{2DA83293-D0F5-534D-8213-1773A0714537}">
            <x14:dataBar minLength="0" maxLength="100" border="1" negativeBarBorderColorSameAsPositive="0">
              <x14:cfvo type="min"/>
              <x14:cfvo type="max"/>
              <x14:borderColor rgb="FFFF555A"/>
              <x14:negativeFillColor rgb="FFFF0000"/>
              <x14:negativeBorderColor rgb="FFFF0000"/>
              <x14:axisColor rgb="FF000000"/>
            </x14:dataBar>
          </x14:cfRule>
          <xm:sqref>F2:F52</xm:sqref>
        </x14:conditionalFormatting>
        <x14:conditionalFormatting xmlns:xm="http://schemas.microsoft.com/office/excel/2006/main">
          <x14:cfRule type="dataBar" id="{E3E75BE0-BB94-A54B-9F6D-20744ECD88DB}">
            <x14:dataBar minLength="0" maxLength="100" border="1" negativeBarBorderColorSameAsPositive="0">
              <x14:cfvo type="min"/>
              <x14:cfvo type="max"/>
              <x14:borderColor rgb="FFD6007B"/>
              <x14:negativeFillColor rgb="FFFF0000"/>
              <x14:negativeBorderColor rgb="FFFF0000"/>
              <x14:axisColor rgb="FF000000"/>
            </x14:dataBar>
          </x14:cfRule>
          <xm:sqref>G2:G52</xm:sqref>
        </x14:conditionalFormatting>
        <x14:conditionalFormatting xmlns:xm="http://schemas.microsoft.com/office/excel/2006/main">
          <x14:cfRule type="dataBar" id="{70220F13-AB88-9E4F-B96A-E7B0019905C1}">
            <x14:dataBar minLength="0" maxLength="100" border="1" negativeBarBorderColorSameAsPositive="0">
              <x14:cfvo type="min"/>
              <x14:cfvo type="max"/>
              <x14:borderColor rgb="FF008AEF"/>
              <x14:negativeFillColor rgb="FFFF0000"/>
              <x14:negativeBorderColor rgb="FFFF0000"/>
              <x14:axisColor rgb="FF000000"/>
            </x14:dataBar>
          </x14:cfRule>
          <xm:sqref>H2:H52</xm:sqref>
        </x14:conditionalFormatting>
        <x14:conditionalFormatting xmlns:xm="http://schemas.microsoft.com/office/excel/2006/main">
          <x14:cfRule type="dataBar" id="{C4294DCC-75AA-B441-96EC-DC1834DF354F}">
            <x14:dataBar minLength="0" maxLength="100" border="1" negativeBarBorderColorSameAsPositive="0">
              <x14:cfvo type="min"/>
              <x14:cfvo type="max"/>
              <x14:borderColor rgb="FFFFB628"/>
              <x14:negativeFillColor rgb="FFFF0000"/>
              <x14:negativeBorderColor rgb="FFFF0000"/>
              <x14:axisColor rgb="FF000000"/>
            </x14:dataBar>
          </x14:cfRule>
          <xm:sqref>I2:I52</xm:sqref>
        </x14:conditionalFormatting>
        <x14:conditionalFormatting xmlns:xm="http://schemas.microsoft.com/office/excel/2006/main">
          <x14:cfRule type="dataBar" id="{7EBB8C06-4124-C644-BEED-D6E975A94D2F}">
            <x14:dataBar minLength="0" maxLength="100" border="1" negativeBarBorderColorSameAsPositive="0">
              <x14:cfvo type="min"/>
              <x14:cfvo type="max"/>
              <x14:borderColor rgb="FF63C384"/>
              <x14:negativeFillColor rgb="FFFF0000"/>
              <x14:negativeBorderColor rgb="FFFF0000"/>
              <x14:axisColor rgb="FF000000"/>
            </x14:dataBar>
          </x14:cfRule>
          <xm:sqref>J2:J52</xm:sqref>
        </x14:conditionalFormatting>
        <x14:conditionalFormatting xmlns:xm="http://schemas.microsoft.com/office/excel/2006/main">
          <x14:cfRule type="dataBar" id="{B8F17748-00A9-424C-8D03-AAB5E657DB13}">
            <x14:dataBar minLength="0" maxLength="100" border="1" negativeBarBorderColorSameAsPositive="0">
              <x14:cfvo type="min"/>
              <x14:cfvo type="max"/>
              <x14:borderColor rgb="FF638EC6"/>
              <x14:negativeFillColor rgb="FFFF0000"/>
              <x14:negativeBorderColor rgb="FFFF0000"/>
              <x14:axisColor rgb="FF000000"/>
            </x14:dataBar>
          </x14:cfRule>
          <xm:sqref>K2:K52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7BB04-B624-CC42-A50D-C2A0C975BCB2}">
  <dimension ref="A1:D10"/>
  <sheetViews>
    <sheetView workbookViewId="0">
      <selection activeCell="C11" sqref="C11"/>
    </sheetView>
  </sheetViews>
  <sheetFormatPr baseColWidth="10" defaultRowHeight="16" x14ac:dyDescent="0.2"/>
  <cols>
    <col min="1" max="1" width="27.33203125" bestFit="1" customWidth="1"/>
    <col min="3" max="3" width="27.1640625" bestFit="1" customWidth="1"/>
  </cols>
  <sheetData>
    <row r="1" spans="1:4" s="4" customFormat="1" x14ac:dyDescent="0.2">
      <c r="A1" s="4" t="s">
        <v>82</v>
      </c>
      <c r="B1" s="4" t="s">
        <v>83</v>
      </c>
      <c r="C1" s="4" t="s">
        <v>85</v>
      </c>
      <c r="D1" s="4" t="s">
        <v>92</v>
      </c>
    </row>
    <row r="2" spans="1:4" x14ac:dyDescent="0.2">
      <c r="A2" t="s">
        <v>24</v>
      </c>
      <c r="B2" t="s">
        <v>84</v>
      </c>
      <c r="C2" t="s">
        <v>86</v>
      </c>
      <c r="D2" t="s">
        <v>93</v>
      </c>
    </row>
    <row r="3" spans="1:4" x14ac:dyDescent="0.2">
      <c r="A3" t="s">
        <v>17</v>
      </c>
      <c r="B3" t="s">
        <v>84</v>
      </c>
      <c r="C3" t="s">
        <v>87</v>
      </c>
      <c r="D3" t="s">
        <v>93</v>
      </c>
    </row>
    <row r="4" spans="1:4" x14ac:dyDescent="0.2">
      <c r="A4" t="s">
        <v>18</v>
      </c>
      <c r="B4" t="s">
        <v>84</v>
      </c>
      <c r="C4" t="s">
        <v>88</v>
      </c>
      <c r="D4" t="s">
        <v>93</v>
      </c>
    </row>
    <row r="5" spans="1:4" x14ac:dyDescent="0.2">
      <c r="A5" t="s">
        <v>80</v>
      </c>
      <c r="B5" t="s">
        <v>84</v>
      </c>
      <c r="C5" t="s">
        <v>89</v>
      </c>
      <c r="D5" t="s">
        <v>93</v>
      </c>
    </row>
    <row r="6" spans="1:4" x14ac:dyDescent="0.2">
      <c r="A6" t="s">
        <v>81</v>
      </c>
      <c r="B6" t="s">
        <v>84</v>
      </c>
      <c r="C6" t="s">
        <v>90</v>
      </c>
      <c r="D6" t="s">
        <v>93</v>
      </c>
    </row>
    <row r="7" spans="1:4" x14ac:dyDescent="0.2">
      <c r="A7" t="s">
        <v>23</v>
      </c>
      <c r="B7" t="s">
        <v>84</v>
      </c>
      <c r="C7" t="s">
        <v>91</v>
      </c>
      <c r="D7" t="s">
        <v>93</v>
      </c>
    </row>
    <row r="8" spans="1:4" x14ac:dyDescent="0.2">
      <c r="A8" t="s">
        <v>94</v>
      </c>
      <c r="B8" t="s">
        <v>84</v>
      </c>
      <c r="C8" t="s">
        <v>95</v>
      </c>
      <c r="D8" t="s">
        <v>93</v>
      </c>
    </row>
    <row r="9" spans="1:4" x14ac:dyDescent="0.2">
      <c r="A9" t="s">
        <v>96</v>
      </c>
      <c r="B9" t="s">
        <v>84</v>
      </c>
      <c r="C9" t="s">
        <v>97</v>
      </c>
      <c r="D9" t="s">
        <v>93</v>
      </c>
    </row>
    <row r="10" spans="1:4" x14ac:dyDescent="0.2">
      <c r="A10" t="s">
        <v>98</v>
      </c>
      <c r="B10" t="s">
        <v>84</v>
      </c>
      <c r="C10" t="s">
        <v>99</v>
      </c>
      <c r="D10"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EST_MSA</vt:lpstr>
      <vt:lpstr>EST_ST</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Paul, Nicole</cp:lastModifiedBy>
  <dcterms:created xsi:type="dcterms:W3CDTF">2023-06-29T16:51:40Z</dcterms:created>
  <dcterms:modified xsi:type="dcterms:W3CDTF">2023-11-25T10:48:41Z</dcterms:modified>
</cp:coreProperties>
</file>