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phillips/Desktop/"/>
    </mc:Choice>
  </mc:AlternateContent>
  <xr:revisionPtr revIDLastSave="0" documentId="13_ncr:1_{CBD7AE44-C45B-5143-BA53-0CEB2EA27BB2}" xr6:coauthVersionLast="36" xr6:coauthVersionMax="36" xr10:uidLastSave="{00000000-0000-0000-0000-000000000000}"/>
  <bookViews>
    <workbookView xWindow="0" yWindow="500" windowWidth="28800" windowHeight="17500" activeTab="1" xr2:uid="{AE552E65-40A3-1D41-B0A7-83D4D1D7F9EF}"/>
  </bookViews>
  <sheets>
    <sheet name="MCU Timing" sheetId="1" r:id="rId1"/>
    <sheet name="Power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2" l="1"/>
  <c r="C25" i="2"/>
  <c r="C11" i="2"/>
  <c r="C14" i="2"/>
  <c r="C15" i="2" s="1"/>
  <c r="C16" i="2"/>
  <c r="C3" i="2"/>
  <c r="C9" i="2"/>
  <c r="C8" i="2"/>
  <c r="C7" i="2"/>
  <c r="C17" i="1"/>
  <c r="C18" i="1"/>
  <c r="C19" i="1" s="1"/>
  <c r="C14" i="1"/>
  <c r="C9" i="1"/>
  <c r="C8" i="1"/>
  <c r="C10" i="1" s="1"/>
  <c r="C23" i="2" l="1"/>
  <c r="C24" i="2" s="1"/>
  <c r="C17" i="2"/>
  <c r="C22" i="2" s="1"/>
</calcChain>
</file>

<file path=xl/sharedStrings.xml><?xml version="1.0" encoding="utf-8"?>
<sst xmlns="http://schemas.openxmlformats.org/spreadsheetml/2006/main" count="83" uniqueCount="59">
  <si>
    <t>t</t>
  </si>
  <si>
    <t>T</t>
  </si>
  <si>
    <t>Tb</t>
  </si>
  <si>
    <t>time to shift in row data</t>
  </si>
  <si>
    <t>time when column x in aeach matrix is ON</t>
  </si>
  <si>
    <t>blanking time</t>
  </si>
  <si>
    <t>Tr</t>
  </si>
  <si>
    <t>Refresh rate, must be less than 2ms to achieve 100Hz reccommended rate</t>
  </si>
  <si>
    <t>D.F.</t>
  </si>
  <si>
    <t>Display Duty Factor, likely to be ~10% for indoor conitions</t>
  </si>
  <si>
    <t>s</t>
  </si>
  <si>
    <t>%</t>
  </si>
  <si>
    <t>fc</t>
  </si>
  <si>
    <t>Clock frequency of MCU</t>
  </si>
  <si>
    <t>Hz</t>
  </si>
  <si>
    <t>Clock cycles to shift in row data</t>
  </si>
  <si>
    <t>N</t>
  </si>
  <si>
    <t>number of matrices</t>
  </si>
  <si>
    <t>Time to shift in row data</t>
  </si>
  <si>
    <t>unitless</t>
  </si>
  <si>
    <t>Clock cycles to toggle an IO pin</t>
  </si>
  <si>
    <t>Time to fetch character info from memory or compute, break into chunks, or read pot value</t>
  </si>
  <si>
    <t>Vdd</t>
  </si>
  <si>
    <t>Vcol</t>
  </si>
  <si>
    <t>Supply Voltage</t>
  </si>
  <si>
    <t>Column Supply Voltage</t>
  </si>
  <si>
    <t>Supply Current, Dynamic</t>
  </si>
  <si>
    <t>IddSoff</t>
  </si>
  <si>
    <t>IddSon</t>
  </si>
  <si>
    <t>Max Coumn input current</t>
  </si>
  <si>
    <t>Iset</t>
  </si>
  <si>
    <t>Max Regulated LED current</t>
  </si>
  <si>
    <t>Icol</t>
  </si>
  <si>
    <t>V</t>
  </si>
  <si>
    <t>A</t>
  </si>
  <si>
    <t>Iddd</t>
  </si>
  <si>
    <t>Static supply current during blanking</t>
  </si>
  <si>
    <t>Static supply current Vb=HIGH</t>
  </si>
  <si>
    <t>LED forward voltage, high efficiency red</t>
  </si>
  <si>
    <t>Vfd</t>
  </si>
  <si>
    <t>Pcur</t>
  </si>
  <si>
    <t>W</t>
  </si>
  <si>
    <t>Power dissipated in current source, if all LEDs in a column are ON at once, per display</t>
  </si>
  <si>
    <t>Pcur_src</t>
  </si>
  <si>
    <t>Power dissipated in current source, if all LEDs in a column are ON at once, total from source</t>
  </si>
  <si>
    <t>Plog</t>
  </si>
  <si>
    <t>Plog_src</t>
  </si>
  <si>
    <t>Power dissipated in logic circuits within display driver, assuming no blanking for conservatism, per display</t>
  </si>
  <si>
    <t>Power dissipated in logic circuits within display driver, assuming no blanking for conservatism, total from source</t>
  </si>
  <si>
    <t>Nic</t>
  </si>
  <si>
    <t>Number of display Ics</t>
  </si>
  <si>
    <t>Total power drawn from USB source</t>
  </si>
  <si>
    <t>Total power dissipated per display IC</t>
  </si>
  <si>
    <t>Dfmax</t>
  </si>
  <si>
    <t>max duty factor</t>
  </si>
  <si>
    <t>Junction Temperature of display IC</t>
  </si>
  <si>
    <t>Current per display from source</t>
  </si>
  <si>
    <t>Current total from source</t>
  </si>
  <si>
    <t>deg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</si>
</sst>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6" fontId="0" fillId="0" borderId="0" xfId="0" applyNumberFormat="1"/>
    <xf numFmtId="48" fontId="0" fillId="0" borderId="0" xfId="0" applyNumberFormat="1"/>
    <xf numFmtId="1" fontId="0" fillId="0" borderId="0" xfId="0" applyNumberFormat="1"/>
    <xf numFmtId="0" fontId="1" fillId="0" borderId="0" xfId="0" applyFont="1"/>
    <xf numFmtId="48" fontId="1" fillId="0" borderId="0" xfId="0" applyNumberFormat="1" applyFont="1"/>
    <xf numFmtId="11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680F-E4F3-8742-9B9B-D9B1A82FC4E3}">
  <dimension ref="B6:E21"/>
  <sheetViews>
    <sheetView topLeftCell="B8" zoomScale="209" workbookViewId="0">
      <selection activeCell="C17" sqref="C17"/>
    </sheetView>
  </sheetViews>
  <sheetFormatPr baseColWidth="10" defaultRowHeight="16" x14ac:dyDescent="0.2"/>
  <cols>
    <col min="5" max="5" width="14.6640625" customWidth="1"/>
  </cols>
  <sheetData>
    <row r="6" spans="2:5" x14ac:dyDescent="0.2">
      <c r="B6" t="s">
        <v>0</v>
      </c>
      <c r="C6" s="3">
        <v>8.0000000000000004E-4</v>
      </c>
      <c r="D6" s="1" t="s">
        <v>10</v>
      </c>
      <c r="E6" t="s">
        <v>3</v>
      </c>
    </row>
    <row r="7" spans="2:5" x14ac:dyDescent="0.2">
      <c r="B7" t="s">
        <v>1</v>
      </c>
      <c r="C7" s="3">
        <v>8.0000000000000004E-4</v>
      </c>
      <c r="D7" s="1" t="s">
        <v>10</v>
      </c>
      <c r="E7" t="s">
        <v>4</v>
      </c>
    </row>
    <row r="8" spans="2:5" x14ac:dyDescent="0.2">
      <c r="B8" t="s">
        <v>2</v>
      </c>
      <c r="C8" s="3">
        <f>0.002 - (C6+C7)</f>
        <v>3.9999999999999996E-4</v>
      </c>
      <c r="D8" s="1" t="s">
        <v>10</v>
      </c>
      <c r="E8" t="s">
        <v>5</v>
      </c>
    </row>
    <row r="9" spans="2:5" x14ac:dyDescent="0.2">
      <c r="B9" t="s">
        <v>8</v>
      </c>
      <c r="C9" s="2">
        <f>C7/(5*(C6+C7))*100</f>
        <v>10</v>
      </c>
      <c r="D9" s="1" t="s">
        <v>11</v>
      </c>
      <c r="E9" t="s">
        <v>9</v>
      </c>
    </row>
    <row r="10" spans="2:5" x14ac:dyDescent="0.2">
      <c r="B10" t="s">
        <v>6</v>
      </c>
      <c r="C10" s="3">
        <f>C6+C8+C7</f>
        <v>2E-3</v>
      </c>
      <c r="D10" s="1" t="s">
        <v>10</v>
      </c>
      <c r="E10" t="s">
        <v>7</v>
      </c>
    </row>
    <row r="11" spans="2:5" x14ac:dyDescent="0.2">
      <c r="C11" s="3"/>
    </row>
    <row r="14" spans="2:5" x14ac:dyDescent="0.2">
      <c r="B14" t="s">
        <v>16</v>
      </c>
      <c r="C14">
        <f>16*4</f>
        <v>64</v>
      </c>
      <c r="E14" s="3" t="s">
        <v>17</v>
      </c>
    </row>
    <row r="15" spans="2:5" x14ac:dyDescent="0.2">
      <c r="B15" t="s">
        <v>12</v>
      </c>
      <c r="C15" s="3">
        <v>5000000</v>
      </c>
      <c r="D15" s="1" t="s">
        <v>14</v>
      </c>
      <c r="E15" t="s">
        <v>13</v>
      </c>
    </row>
    <row r="16" spans="2:5" x14ac:dyDescent="0.2">
      <c r="C16">
        <v>1</v>
      </c>
      <c r="D16" t="s">
        <v>19</v>
      </c>
      <c r="E16" t="s">
        <v>20</v>
      </c>
    </row>
    <row r="17" spans="3:5" x14ac:dyDescent="0.2">
      <c r="C17" s="4">
        <f>C14*7*C16</f>
        <v>448</v>
      </c>
      <c r="D17" t="s">
        <v>19</v>
      </c>
      <c r="E17" t="s">
        <v>15</v>
      </c>
    </row>
    <row r="18" spans="3:5" x14ac:dyDescent="0.2">
      <c r="C18" s="3">
        <f>C17/C15</f>
        <v>8.9599999999999996E-5</v>
      </c>
      <c r="D18" t="s">
        <v>10</v>
      </c>
      <c r="E18" t="s">
        <v>18</v>
      </c>
    </row>
    <row r="19" spans="3:5" x14ac:dyDescent="0.2">
      <c r="C19" s="3">
        <f>C6-C18</f>
        <v>7.1040000000000003E-4</v>
      </c>
      <c r="D19" t="s">
        <v>10</v>
      </c>
      <c r="E19" t="s">
        <v>21</v>
      </c>
    </row>
    <row r="20" spans="3:5" x14ac:dyDescent="0.2">
      <c r="C20" s="3"/>
    </row>
    <row r="21" spans="3:5" x14ac:dyDescent="0.2">
      <c r="C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A052-AC3A-914B-8E06-143286CBE6CE}">
  <dimension ref="B2:G26"/>
  <sheetViews>
    <sheetView tabSelected="1" zoomScale="139" workbookViewId="0">
      <selection activeCell="D24" sqref="D24"/>
    </sheetView>
  </sheetViews>
  <sheetFormatPr baseColWidth="10" defaultRowHeight="16" x14ac:dyDescent="0.2"/>
  <sheetData>
    <row r="2" spans="2:7" x14ac:dyDescent="0.2">
      <c r="B2" t="s">
        <v>49</v>
      </c>
      <c r="C2">
        <v>4</v>
      </c>
      <c r="D2" t="s">
        <v>19</v>
      </c>
      <c r="E2" s="3" t="s">
        <v>50</v>
      </c>
    </row>
    <row r="3" spans="2:7" x14ac:dyDescent="0.2">
      <c r="B3" t="s">
        <v>16</v>
      </c>
      <c r="C3">
        <f>16*4</f>
        <v>64</v>
      </c>
      <c r="D3" t="s">
        <v>19</v>
      </c>
      <c r="E3" s="3" t="s">
        <v>17</v>
      </c>
    </row>
    <row r="4" spans="2:7" x14ac:dyDescent="0.2">
      <c r="B4" t="s">
        <v>53</v>
      </c>
      <c r="C4">
        <v>12</v>
      </c>
      <c r="D4" t="s">
        <v>11</v>
      </c>
      <c r="E4" s="3" t="s">
        <v>54</v>
      </c>
    </row>
    <row r="5" spans="2:7" x14ac:dyDescent="0.2">
      <c r="B5" s="5" t="s">
        <v>22</v>
      </c>
      <c r="C5" s="6">
        <v>5</v>
      </c>
      <c r="D5" s="7" t="s">
        <v>33</v>
      </c>
      <c r="E5" s="5" t="s">
        <v>24</v>
      </c>
      <c r="F5" s="5"/>
      <c r="G5" s="5"/>
    </row>
    <row r="6" spans="2:7" x14ac:dyDescent="0.2">
      <c r="B6" s="5" t="s">
        <v>23</v>
      </c>
      <c r="C6" s="6">
        <v>3</v>
      </c>
      <c r="D6" s="7" t="s">
        <v>33</v>
      </c>
      <c r="E6" s="5" t="s">
        <v>25</v>
      </c>
      <c r="F6" s="5"/>
      <c r="G6" s="5"/>
    </row>
    <row r="7" spans="2:7" x14ac:dyDescent="0.2">
      <c r="B7" s="5" t="s">
        <v>35</v>
      </c>
      <c r="C7" s="6">
        <f>0.0156*2</f>
        <v>3.1199999999999999E-2</v>
      </c>
      <c r="D7" s="7" t="s">
        <v>34</v>
      </c>
      <c r="E7" s="5" t="s">
        <v>26</v>
      </c>
      <c r="F7" s="5"/>
      <c r="G7" s="5"/>
    </row>
    <row r="8" spans="2:7" x14ac:dyDescent="0.2">
      <c r="B8" s="5" t="s">
        <v>27</v>
      </c>
      <c r="C8" s="6">
        <f>0.0052*2</f>
        <v>1.04E-2</v>
      </c>
      <c r="D8" s="7" t="s">
        <v>34</v>
      </c>
      <c r="E8" s="5" t="s">
        <v>36</v>
      </c>
      <c r="F8" s="5"/>
      <c r="G8" s="5"/>
    </row>
    <row r="9" spans="2:7" x14ac:dyDescent="0.2">
      <c r="B9" s="5" t="s">
        <v>28</v>
      </c>
      <c r="C9" s="6">
        <f>2*0.012</f>
        <v>2.4E-2</v>
      </c>
      <c r="D9" s="7" t="s">
        <v>34</v>
      </c>
      <c r="E9" s="5" t="s">
        <v>37</v>
      </c>
      <c r="F9" s="5"/>
      <c r="G9" s="5"/>
    </row>
    <row r="10" spans="2:7" x14ac:dyDescent="0.2">
      <c r="B10" s="5" t="s">
        <v>30</v>
      </c>
      <c r="C10" s="6">
        <v>1.4E-2</v>
      </c>
      <c r="D10" s="7" t="s">
        <v>34</v>
      </c>
      <c r="E10" s="5" t="s">
        <v>31</v>
      </c>
      <c r="F10" s="5"/>
      <c r="G10" s="5"/>
    </row>
    <row r="11" spans="2:7" x14ac:dyDescent="0.2">
      <c r="B11" s="5" t="s">
        <v>32</v>
      </c>
      <c r="C11" s="6">
        <f>C10*8*2*7*C4/100</f>
        <v>0.18816000000000002</v>
      </c>
      <c r="D11" s="7" t="s">
        <v>34</v>
      </c>
      <c r="E11" s="5" t="s">
        <v>29</v>
      </c>
      <c r="F11" s="5"/>
      <c r="G11" s="5"/>
    </row>
    <row r="12" spans="2:7" x14ac:dyDescent="0.2">
      <c r="B12" s="5" t="s">
        <v>39</v>
      </c>
      <c r="C12" s="9">
        <v>2.75</v>
      </c>
      <c r="D12" s="5" t="s">
        <v>33</v>
      </c>
      <c r="E12" s="5" t="s">
        <v>38</v>
      </c>
      <c r="F12" s="5"/>
      <c r="G12" s="5"/>
    </row>
    <row r="13" spans="2:7" x14ac:dyDescent="0.2">
      <c r="B13" s="5"/>
      <c r="C13" s="5"/>
      <c r="D13" s="5"/>
      <c r="E13" s="5"/>
      <c r="F13" s="5"/>
      <c r="G13" s="5"/>
    </row>
    <row r="14" spans="2:7" x14ac:dyDescent="0.2">
      <c r="B14" s="5" t="s">
        <v>40</v>
      </c>
      <c r="C14" s="6">
        <f>((C6-C12)+C12*0.65)*C10*7*16*C4/100</f>
        <v>0.38337599999999999</v>
      </c>
      <c r="D14" s="5" t="s">
        <v>41</v>
      </c>
      <c r="E14" s="5" t="s">
        <v>42</v>
      </c>
      <c r="F14" s="5"/>
      <c r="G14" s="5"/>
    </row>
    <row r="15" spans="2:7" x14ac:dyDescent="0.2">
      <c r="B15" s="5" t="s">
        <v>43</v>
      </c>
      <c r="C15" s="6">
        <f>C14*C2</f>
        <v>1.533504</v>
      </c>
      <c r="D15" s="5" t="s">
        <v>41</v>
      </c>
      <c r="E15" s="5" t="s">
        <v>44</v>
      </c>
      <c r="F15" s="6"/>
      <c r="G15" s="5"/>
    </row>
    <row r="16" spans="2:7" x14ac:dyDescent="0.2">
      <c r="B16" s="5" t="s">
        <v>45</v>
      </c>
      <c r="C16" s="6">
        <f>C5*(C7+C9)</f>
        <v>0.27600000000000002</v>
      </c>
      <c r="D16" s="7" t="s">
        <v>41</v>
      </c>
      <c r="E16" s="5" t="s">
        <v>47</v>
      </c>
      <c r="F16" s="5"/>
      <c r="G16" s="5"/>
    </row>
    <row r="17" spans="2:7" x14ac:dyDescent="0.2">
      <c r="B17" s="5" t="s">
        <v>46</v>
      </c>
      <c r="C17" s="6">
        <f>C16*C2</f>
        <v>1.1040000000000001</v>
      </c>
      <c r="D17" s="5" t="s">
        <v>41</v>
      </c>
      <c r="E17" s="5" t="s">
        <v>48</v>
      </c>
      <c r="F17" s="5"/>
      <c r="G17" s="5"/>
    </row>
    <row r="18" spans="2:7" x14ac:dyDescent="0.2">
      <c r="B18" s="5"/>
      <c r="C18" s="8"/>
      <c r="D18" s="5"/>
      <c r="E18" s="5"/>
      <c r="F18" s="5"/>
      <c r="G18" s="5"/>
    </row>
    <row r="19" spans="2:7" x14ac:dyDescent="0.2">
      <c r="B19" s="5"/>
      <c r="C19" s="6"/>
      <c r="D19" s="5"/>
      <c r="E19" s="5"/>
      <c r="F19" s="5"/>
      <c r="G19" s="5"/>
    </row>
    <row r="20" spans="2:7" x14ac:dyDescent="0.2">
      <c r="B20" s="5"/>
      <c r="C20" s="6"/>
      <c r="D20" s="5"/>
      <c r="E20" s="5"/>
      <c r="F20" s="5"/>
      <c r="G20" s="5"/>
    </row>
    <row r="22" spans="2:7" x14ac:dyDescent="0.2">
      <c r="C22" s="10">
        <f>C15+C17</f>
        <v>2.6375039999999998</v>
      </c>
      <c r="D22" t="s">
        <v>41</v>
      </c>
      <c r="E22" t="s">
        <v>51</v>
      </c>
    </row>
    <row r="23" spans="2:7" x14ac:dyDescent="0.2">
      <c r="C23" s="10">
        <f>C14+C16</f>
        <v>0.65937599999999996</v>
      </c>
      <c r="D23" t="s">
        <v>41</v>
      </c>
      <c r="E23" t="s">
        <v>52</v>
      </c>
    </row>
    <row r="24" spans="2:7" x14ac:dyDescent="0.2">
      <c r="C24">
        <f>C23*(50+45)+20</f>
        <v>82.640719999999988</v>
      </c>
      <c r="D24" t="s">
        <v>58</v>
      </c>
      <c r="E24" t="s">
        <v>55</v>
      </c>
    </row>
    <row r="25" spans="2:7" x14ac:dyDescent="0.2">
      <c r="C25">
        <f>C23/5</f>
        <v>0.1318752</v>
      </c>
      <c r="D25" t="s">
        <v>34</v>
      </c>
      <c r="E25" t="s">
        <v>56</v>
      </c>
    </row>
    <row r="26" spans="2:7" x14ac:dyDescent="0.2">
      <c r="C26">
        <f>C22/5</f>
        <v>0.52750079999999999</v>
      </c>
      <c r="D26" t="s">
        <v>34</v>
      </c>
      <c r="E26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MCU Timing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Phillips</dc:creator>
  <cp:lastModifiedBy>Aidan Phillips</cp:lastModifiedBy>
  <dcterms:created xsi:type="dcterms:W3CDTF">2022-04-05T02:08:11Z</dcterms:created>
  <dcterms:modified xsi:type="dcterms:W3CDTF">2022-05-01T22:59:14Z</dcterms:modified>
</cp:coreProperties>
</file>