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ol\Documents\Projects\BcSolGWAS\paper\Submissions\PlantCell\TPC revision\"/>
    </mc:Choice>
  </mc:AlternateContent>
  <xr:revisionPtr revIDLastSave="0" documentId="13_ncr:1_{FA7DB5F9-73F5-4737-9A60-394E7855C8D2}" xr6:coauthVersionLast="36" xr6:coauthVersionMax="36" xr10:uidLastSave="{00000000-0000-0000-0000-000000000000}"/>
  <bookViews>
    <workbookView xWindow="0" yWindow="0" windowWidth="18020" windowHeight="4170" xr2:uid="{5C3D0B6D-3E7A-4963-BDAD-A73DBB3B78F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0" i="1"/>
  <c r="E31" i="1"/>
  <c r="H5" i="1"/>
  <c r="H6" i="1"/>
  <c r="H7" i="1"/>
  <c r="H8" i="1"/>
  <c r="H4" i="1"/>
  <c r="I16" i="1"/>
  <c r="G5" i="1" l="1"/>
  <c r="G9" i="1"/>
  <c r="G6" i="1"/>
  <c r="G7" i="1"/>
  <c r="G10" i="1"/>
  <c r="G11" i="1"/>
  <c r="G12" i="1"/>
  <c r="G8" i="1"/>
  <c r="G13" i="1"/>
  <c r="G14" i="1"/>
  <c r="G4" i="1"/>
  <c r="I15" i="1"/>
  <c r="G15" i="1" s="1"/>
</calcChain>
</file>

<file path=xl/sharedStrings.xml><?xml version="1.0" encoding="utf-8"?>
<sst xmlns="http://schemas.openxmlformats.org/spreadsheetml/2006/main" count="56" uniqueCount="42">
  <si>
    <t>Response: Scale.LS</t>
  </si>
  <si>
    <t xml:space="preserve">                          Sum Sq   Df   F value Pr(&gt;F)    </t>
  </si>
  <si>
    <t>Igeno                     248.71   94   13.1873 &lt;2e-16 ***</t>
  </si>
  <si>
    <t>Species                    17.75    1   88.4609 &lt;2e-16 ***</t>
  </si>
  <si>
    <t>ExpBlock                  529.52    1 2639.1771 &lt;2e-16 ***</t>
  </si>
  <si>
    <t>Species:PlGenoNm           75.54   10   37.6523 &lt;2e-16 ***</t>
  </si>
  <si>
    <t xml:space="preserve">Igeno:Species              15.26   94    0.8092 0.9103    </t>
  </si>
  <si>
    <t>ExpBlock:PExpRep.x        194.34    4  242.1529 &lt;2e-16 ***</t>
  </si>
  <si>
    <t>Igeno:ExpBlock            146.38   94    7.7613 &lt;2e-16 ***</t>
  </si>
  <si>
    <t xml:space="preserve">Species:ExpBlock            0.72    1    3.6041 0.0577 .  </t>
  </si>
  <si>
    <t xml:space="preserve">Igeno:Species:PlGenoNm    183.23  940    0.9715 0.7123    </t>
  </si>
  <si>
    <t>Species:PlGenoNm:ExpBlock  47.42   10   23.6334 &lt;2e-16 ***</t>
  </si>
  <si>
    <t xml:space="preserve">Residuals                 983.12 4900                     </t>
  </si>
  <si>
    <t>---</t>
  </si>
  <si>
    <t>Signif. codes:  0 ‘***’ 0.001 ‘**’ 0.01 ‘*’ 0.05 ‘.’ 0.1 ‘ ’ 1</t>
  </si>
  <si>
    <t>Analysis of Variance Table</t>
  </si>
  <si>
    <t>Sum Sq</t>
  </si>
  <si>
    <t>Df</t>
  </si>
  <si>
    <t>% genetic</t>
  </si>
  <si>
    <t>% variance</t>
  </si>
  <si>
    <t>genetic</t>
  </si>
  <si>
    <t>Fixed Effect</t>
  </si>
  <si>
    <t>% total variance</t>
  </si>
  <si>
    <t>% genetic variance</t>
  </si>
  <si>
    <t>SS</t>
  </si>
  <si>
    <t>F value</t>
  </si>
  <si>
    <t>DF</t>
  </si>
  <si>
    <t>p</t>
  </si>
  <si>
    <t>Isolate</t>
  </si>
  <si>
    <t>&lt;2e-16</t>
  </si>
  <si>
    <t>Domestication</t>
  </si>
  <si>
    <t>Domest/Plant</t>
  </si>
  <si>
    <t>Iso:Domest</t>
  </si>
  <si>
    <t>Iso:Domest/Plant</t>
  </si>
  <si>
    <t>Experiment</t>
  </si>
  <si>
    <t>Exp/Block</t>
  </si>
  <si>
    <t>Exp:Iso</t>
  </si>
  <si>
    <t>Exp:Domest</t>
  </si>
  <si>
    <t>Exp:Domest/Plant</t>
  </si>
  <si>
    <t>Residuals</t>
  </si>
  <si>
    <t>F</t>
  </si>
  <si>
    <r>
      <t>H</t>
    </r>
    <r>
      <rPr>
        <vertAlign val="superscript"/>
        <sz val="12"/>
        <color theme="1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</si>
</sst>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168" fontId="1" fillId="2" borderId="1" xfId="0" applyNumberFormat="1" applyFont="1" applyFill="1" applyBorder="1" applyAlignment="1">
      <alignment horizontal="right" vertical="center" wrapText="1"/>
    </xf>
    <xf numFmtId="168" fontId="1" fillId="2" borderId="4" xfId="0" applyNumberFormat="1" applyFont="1" applyFill="1" applyBorder="1" applyAlignment="1">
      <alignment horizontal="right" vertical="center" wrapText="1"/>
    </xf>
    <xf numFmtId="2" fontId="1" fillId="2" borderId="4" xfId="0" applyNumberFormat="1" applyFont="1" applyFill="1" applyBorder="1" applyAlignment="1">
      <alignment horizontal="right" vertical="center" wrapText="1"/>
    </xf>
    <xf numFmtId="168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68" fontId="0" fillId="0" borderId="0" xfId="0" applyNumberFormat="1"/>
    <xf numFmtId="2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7415-7E2D-4EB0-98C1-7332F0511250}">
  <dimension ref="A2:L31"/>
  <sheetViews>
    <sheetView tabSelected="1" topLeftCell="A13" zoomScale="110" zoomScaleNormal="110" workbookViewId="0">
      <selection activeCell="E35" sqref="E35"/>
    </sheetView>
  </sheetViews>
  <sheetFormatPr defaultRowHeight="14.5" x14ac:dyDescent="0.35"/>
  <cols>
    <col min="1" max="1" width="19.6328125" customWidth="1"/>
    <col min="2" max="2" width="12.54296875" customWidth="1"/>
    <col min="3" max="4" width="12.90625" customWidth="1"/>
    <col min="6" max="8" width="15.7265625" customWidth="1"/>
  </cols>
  <sheetData>
    <row r="2" spans="1:12" x14ac:dyDescent="0.35">
      <c r="A2" t="s">
        <v>0</v>
      </c>
    </row>
    <row r="3" spans="1:12" x14ac:dyDescent="0.35">
      <c r="A3" t="s">
        <v>1</v>
      </c>
      <c r="G3" t="s">
        <v>19</v>
      </c>
      <c r="H3" t="s">
        <v>18</v>
      </c>
      <c r="I3" t="s">
        <v>16</v>
      </c>
      <c r="J3" t="s">
        <v>17</v>
      </c>
      <c r="K3" t="s">
        <v>40</v>
      </c>
      <c r="L3" t="s">
        <v>27</v>
      </c>
    </row>
    <row r="4" spans="1:12" x14ac:dyDescent="0.35">
      <c r="A4" t="s">
        <v>2</v>
      </c>
      <c r="G4">
        <f>(I4/2441.99)*100</f>
        <v>10.184726391180964</v>
      </c>
      <c r="H4">
        <f>(I4/540.49)*100</f>
        <v>46.01565246350534</v>
      </c>
      <c r="I4">
        <v>248.71</v>
      </c>
      <c r="J4">
        <v>94</v>
      </c>
      <c r="K4">
        <v>13.1873</v>
      </c>
      <c r="L4" t="s">
        <v>29</v>
      </c>
    </row>
    <row r="5" spans="1:12" x14ac:dyDescent="0.35">
      <c r="A5" t="s">
        <v>3</v>
      </c>
      <c r="G5">
        <f t="shared" ref="G5:G15" si="0">(I5/2441.99)*100</f>
        <v>0.72686620338330621</v>
      </c>
      <c r="H5">
        <f t="shared" ref="H5:H8" si="1">(I5/540.49)*100</f>
        <v>3.2840570593350478</v>
      </c>
      <c r="I5">
        <v>17.75</v>
      </c>
      <c r="J5">
        <v>1</v>
      </c>
      <c r="K5">
        <v>88.460899999999995</v>
      </c>
      <c r="L5" t="s">
        <v>29</v>
      </c>
    </row>
    <row r="6" spans="1:12" x14ac:dyDescent="0.35">
      <c r="A6" t="s">
        <v>5</v>
      </c>
      <c r="G6">
        <f t="shared" si="0"/>
        <v>3.0933787607647867</v>
      </c>
      <c r="H6">
        <f t="shared" si="1"/>
        <v>13.976206775333495</v>
      </c>
      <c r="I6">
        <v>75.540000000000006</v>
      </c>
      <c r="J6">
        <v>10</v>
      </c>
      <c r="K6">
        <v>37.652299999999997</v>
      </c>
      <c r="L6" t="s">
        <v>29</v>
      </c>
    </row>
    <row r="7" spans="1:12" x14ac:dyDescent="0.35">
      <c r="A7" t="s">
        <v>6</v>
      </c>
      <c r="G7">
        <f t="shared" si="0"/>
        <v>0.62490018386643686</v>
      </c>
      <c r="H7">
        <f t="shared" si="1"/>
        <v>2.8233639845325538</v>
      </c>
      <c r="I7">
        <v>15.26</v>
      </c>
      <c r="J7">
        <v>94</v>
      </c>
      <c r="K7">
        <v>0.80920000000000003</v>
      </c>
      <c r="L7">
        <v>0.91</v>
      </c>
    </row>
    <row r="8" spans="1:12" x14ac:dyDescent="0.35">
      <c r="A8" t="s">
        <v>10</v>
      </c>
      <c r="G8">
        <f>(I8/2441.99)*100</f>
        <v>7.503306729347786</v>
      </c>
      <c r="H8">
        <f t="shared" si="1"/>
        <v>33.900719717293562</v>
      </c>
      <c r="I8">
        <v>183.23</v>
      </c>
      <c r="J8">
        <v>940</v>
      </c>
      <c r="K8">
        <v>0.97150000000000003</v>
      </c>
      <c r="L8">
        <v>0.71</v>
      </c>
    </row>
    <row r="9" spans="1:12" x14ac:dyDescent="0.35">
      <c r="A9" t="s">
        <v>4</v>
      </c>
      <c r="G9">
        <f>(I9/2441.99)*100</f>
        <v>21.683954479748074</v>
      </c>
      <c r="I9">
        <v>529.52</v>
      </c>
      <c r="J9">
        <v>1</v>
      </c>
      <c r="K9">
        <v>2639.1770999999999</v>
      </c>
      <c r="L9" t="s">
        <v>29</v>
      </c>
    </row>
    <row r="10" spans="1:12" x14ac:dyDescent="0.35">
      <c r="A10" t="s">
        <v>7</v>
      </c>
      <c r="G10">
        <f t="shared" si="0"/>
        <v>7.9582635473527743</v>
      </c>
      <c r="I10">
        <v>194.34</v>
      </c>
      <c r="J10">
        <v>4</v>
      </c>
      <c r="K10">
        <v>242.15289999999999</v>
      </c>
      <c r="L10" t="s">
        <v>29</v>
      </c>
    </row>
    <row r="11" spans="1:12" x14ac:dyDescent="0.35">
      <c r="A11" t="s">
        <v>8</v>
      </c>
      <c r="G11">
        <f t="shared" si="0"/>
        <v>5.9942915409154018</v>
      </c>
      <c r="I11">
        <v>146.38</v>
      </c>
      <c r="J11">
        <v>94</v>
      </c>
      <c r="K11">
        <v>7.7613000000000003</v>
      </c>
      <c r="L11" t="s">
        <v>29</v>
      </c>
    </row>
    <row r="12" spans="1:12" x14ac:dyDescent="0.35">
      <c r="A12" t="s">
        <v>9</v>
      </c>
      <c r="G12">
        <f t="shared" si="0"/>
        <v>2.9484150221745383E-2</v>
      </c>
      <c r="I12">
        <v>0.72</v>
      </c>
      <c r="J12">
        <v>1</v>
      </c>
      <c r="K12">
        <v>3.6040999999999999</v>
      </c>
      <c r="L12">
        <v>5.7700000000000001E-2</v>
      </c>
    </row>
    <row r="13" spans="1:12" x14ac:dyDescent="0.35">
      <c r="A13" t="s">
        <v>11</v>
      </c>
      <c r="G13">
        <f t="shared" si="0"/>
        <v>1.9418588937710639</v>
      </c>
      <c r="I13">
        <v>47.42</v>
      </c>
      <c r="J13">
        <v>10</v>
      </c>
      <c r="K13">
        <v>23.633400000000002</v>
      </c>
      <c r="L13" t="s">
        <v>29</v>
      </c>
    </row>
    <row r="14" spans="1:12" x14ac:dyDescent="0.35">
      <c r="A14" t="s">
        <v>12</v>
      </c>
      <c r="G14">
        <f t="shared" si="0"/>
        <v>40.25896911944767</v>
      </c>
      <c r="I14">
        <v>983.12</v>
      </c>
      <c r="J14">
        <v>4900</v>
      </c>
    </row>
    <row r="15" spans="1:12" x14ac:dyDescent="0.35">
      <c r="A15" t="s">
        <v>13</v>
      </c>
      <c r="G15">
        <f t="shared" si="0"/>
        <v>100.00000000000003</v>
      </c>
      <c r="I15">
        <f>SUM(I4:I14)</f>
        <v>2441.9900000000002</v>
      </c>
    </row>
    <row r="16" spans="1:12" x14ac:dyDescent="0.35">
      <c r="A16" t="s">
        <v>14</v>
      </c>
      <c r="H16" t="s">
        <v>20</v>
      </c>
      <c r="I16">
        <f>SUM(I4:I8)</f>
        <v>540.49</v>
      </c>
    </row>
    <row r="17" spans="1:8" x14ac:dyDescent="0.35">
      <c r="A17" t="s">
        <v>15</v>
      </c>
    </row>
    <row r="18" spans="1:8" ht="15" thickBot="1" x14ac:dyDescent="0.4"/>
    <row r="19" spans="1:8" ht="31.5" thickBot="1" x14ac:dyDescent="0.4">
      <c r="A19" s="1" t="s">
        <v>21</v>
      </c>
      <c r="B19" s="2" t="s">
        <v>22</v>
      </c>
      <c r="C19" s="2" t="s">
        <v>23</v>
      </c>
      <c r="D19" s="2" t="s">
        <v>41</v>
      </c>
      <c r="E19" s="2" t="s">
        <v>24</v>
      </c>
      <c r="F19" s="2" t="s">
        <v>25</v>
      </c>
      <c r="G19" s="2" t="s">
        <v>26</v>
      </c>
      <c r="H19" s="2" t="s">
        <v>27</v>
      </c>
    </row>
    <row r="20" spans="1:8" ht="16" thickBot="1" x14ac:dyDescent="0.4">
      <c r="A20" s="1" t="s">
        <v>28</v>
      </c>
      <c r="B20" s="6">
        <v>10.184726391180964</v>
      </c>
      <c r="C20" s="9">
        <v>46.01565246350534</v>
      </c>
      <c r="D20" s="13">
        <f>E20/2442</f>
        <v>0.10184684684684685</v>
      </c>
      <c r="E20" s="9">
        <v>248.71</v>
      </c>
      <c r="F20" s="9">
        <v>13.1873</v>
      </c>
      <c r="G20" s="10">
        <v>94</v>
      </c>
      <c r="H20" s="11" t="s">
        <v>29</v>
      </c>
    </row>
    <row r="21" spans="1:8" ht="16" thickBot="1" x14ac:dyDescent="0.4">
      <c r="A21" s="3" t="s">
        <v>30</v>
      </c>
      <c r="B21" s="7">
        <v>0.72686620338330621</v>
      </c>
      <c r="C21" s="7">
        <v>3.2840570593350478</v>
      </c>
      <c r="D21" s="13">
        <f t="shared" ref="D21:D24" si="2">E21/2442</f>
        <v>7.2686322686322689E-3</v>
      </c>
      <c r="E21" s="7">
        <v>17.75</v>
      </c>
      <c r="F21" s="7">
        <v>88.460899999999995</v>
      </c>
      <c r="G21" s="4">
        <v>1</v>
      </c>
      <c r="H21" s="5" t="s">
        <v>29</v>
      </c>
    </row>
    <row r="22" spans="1:8" ht="16" thickBot="1" x14ac:dyDescent="0.4">
      <c r="A22" s="3" t="s">
        <v>31</v>
      </c>
      <c r="B22" s="7">
        <v>3.0933787607647867</v>
      </c>
      <c r="C22" s="7">
        <v>13.976206775333495</v>
      </c>
      <c r="D22" s="13">
        <f t="shared" si="2"/>
        <v>3.0933660933660935E-2</v>
      </c>
      <c r="E22" s="7">
        <v>75.540000000000006</v>
      </c>
      <c r="F22" s="7">
        <v>37.652299999999997</v>
      </c>
      <c r="G22" s="4">
        <v>10</v>
      </c>
      <c r="H22" s="5" t="s">
        <v>29</v>
      </c>
    </row>
    <row r="23" spans="1:8" ht="16" thickBot="1" x14ac:dyDescent="0.4">
      <c r="A23" s="3" t="s">
        <v>32</v>
      </c>
      <c r="B23" s="7">
        <v>0.62490018386643686</v>
      </c>
      <c r="C23" s="7">
        <v>2.8233639845325538</v>
      </c>
      <c r="D23" s="13">
        <f t="shared" si="2"/>
        <v>6.2489762489762492E-3</v>
      </c>
      <c r="E23" s="7">
        <v>15.26</v>
      </c>
      <c r="F23" s="7">
        <v>0.80920000000000003</v>
      </c>
      <c r="G23" s="4">
        <v>94</v>
      </c>
      <c r="H23" s="4">
        <v>0.91</v>
      </c>
    </row>
    <row r="24" spans="1:8" ht="16" thickBot="1" x14ac:dyDescent="0.4">
      <c r="A24" s="3" t="s">
        <v>33</v>
      </c>
      <c r="B24" s="7">
        <v>7.503306729347786</v>
      </c>
      <c r="C24" s="7">
        <v>33.900719717293562</v>
      </c>
      <c r="D24" s="13">
        <f t="shared" si="2"/>
        <v>7.5032760032760035E-2</v>
      </c>
      <c r="E24" s="7">
        <v>183.23</v>
      </c>
      <c r="F24" s="7">
        <v>0.97150000000000003</v>
      </c>
      <c r="G24" s="4">
        <v>940</v>
      </c>
      <c r="H24" s="4">
        <v>0.71</v>
      </c>
    </row>
    <row r="25" spans="1:8" ht="16" thickBot="1" x14ac:dyDescent="0.4">
      <c r="A25" s="3" t="s">
        <v>34</v>
      </c>
      <c r="B25" s="7">
        <v>21.683954479748074</v>
      </c>
      <c r="C25" s="7"/>
      <c r="D25" s="7"/>
      <c r="E25" s="7">
        <v>529.52</v>
      </c>
      <c r="F25" s="7">
        <v>2639.1770999999999</v>
      </c>
      <c r="G25" s="4">
        <v>1</v>
      </c>
      <c r="H25" s="5" t="s">
        <v>29</v>
      </c>
    </row>
    <row r="26" spans="1:8" ht="16" thickBot="1" x14ac:dyDescent="0.4">
      <c r="A26" s="3" t="s">
        <v>35</v>
      </c>
      <c r="B26" s="7">
        <v>7.9582635473527743</v>
      </c>
      <c r="C26" s="7"/>
      <c r="D26" s="7"/>
      <c r="E26" s="7">
        <v>194.34</v>
      </c>
      <c r="F26" s="7">
        <v>242.15289999999999</v>
      </c>
      <c r="G26" s="4">
        <v>4</v>
      </c>
      <c r="H26" s="5" t="s">
        <v>29</v>
      </c>
    </row>
    <row r="27" spans="1:8" ht="16" thickBot="1" x14ac:dyDescent="0.4">
      <c r="A27" s="3" t="s">
        <v>36</v>
      </c>
      <c r="B27" s="7">
        <v>5.9942915409154018</v>
      </c>
      <c r="C27" s="7"/>
      <c r="D27" s="7"/>
      <c r="E27" s="7">
        <v>146.38</v>
      </c>
      <c r="F27" s="7">
        <v>7.7613000000000003</v>
      </c>
      <c r="G27" s="4">
        <v>94</v>
      </c>
      <c r="H27" s="5" t="s">
        <v>29</v>
      </c>
    </row>
    <row r="28" spans="1:8" ht="16" thickBot="1" x14ac:dyDescent="0.4">
      <c r="A28" s="3" t="s">
        <v>37</v>
      </c>
      <c r="B28" s="8">
        <v>2.9484150221745383E-2</v>
      </c>
      <c r="C28" s="7"/>
      <c r="D28" s="7"/>
      <c r="E28" s="7">
        <v>0.72</v>
      </c>
      <c r="F28" s="7">
        <v>3.6040999999999999</v>
      </c>
      <c r="G28" s="4">
        <v>1</v>
      </c>
      <c r="H28" s="4">
        <v>5.7700000000000001E-2</v>
      </c>
    </row>
    <row r="29" spans="1:8" ht="16" thickBot="1" x14ac:dyDescent="0.4">
      <c r="A29" s="3" t="s">
        <v>38</v>
      </c>
      <c r="B29" s="7">
        <v>1.9418588937710639</v>
      </c>
      <c r="C29" s="7"/>
      <c r="D29" s="7"/>
      <c r="E29" s="7">
        <v>47.42</v>
      </c>
      <c r="F29" s="7">
        <v>23.633400000000002</v>
      </c>
      <c r="G29" s="4">
        <v>10</v>
      </c>
      <c r="H29" s="5" t="s">
        <v>29</v>
      </c>
    </row>
    <row r="30" spans="1:8" ht="16" thickBot="1" x14ac:dyDescent="0.4">
      <c r="A30" s="3" t="s">
        <v>39</v>
      </c>
      <c r="B30" s="7">
        <v>40.25896911944767</v>
      </c>
      <c r="C30" s="7"/>
      <c r="D30" s="7"/>
      <c r="E30" s="7">
        <v>983.12</v>
      </c>
      <c r="F30" s="7"/>
      <c r="G30" s="4">
        <v>4900</v>
      </c>
      <c r="H30" s="4"/>
    </row>
    <row r="31" spans="1:8" x14ac:dyDescent="0.35">
      <c r="E31" s="12">
        <f>SUM(E20:E30)</f>
        <v>2441.9900000000002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nesol</dc:creator>
  <cp:lastModifiedBy>nesol</cp:lastModifiedBy>
  <dcterms:created xsi:type="dcterms:W3CDTF">2018-10-03T18:52:37Z</dcterms:created>
  <dcterms:modified xsi:type="dcterms:W3CDTF">2018-10-05T22:17:37Z</dcterms:modified>
</cp:coreProperties>
</file>