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e\Documents\PhD\Research\Botrytis\"/>
    </mc:Choice>
  </mc:AlternateContent>
  <bookViews>
    <workbookView xWindow="240" yWindow="45" windowWidth="20115" windowHeight="7995"/>
  </bookViews>
  <sheets>
    <sheet name="111814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2" i="1" l="1"/>
  <c r="G12" i="1" s="1"/>
  <c r="C12" i="1"/>
  <c r="J3" i="2"/>
  <c r="C3" i="2"/>
  <c r="F3" i="2" s="1"/>
  <c r="J9" i="1"/>
  <c r="J6" i="1"/>
  <c r="C11" i="1"/>
  <c r="F11" i="1" s="1"/>
  <c r="G11" i="1" s="1"/>
  <c r="C10" i="1"/>
  <c r="F10" i="1" s="1"/>
  <c r="C9" i="1"/>
  <c r="F9" i="1" s="1"/>
  <c r="C8" i="1"/>
  <c r="F8" i="1" s="1"/>
  <c r="C7" i="1"/>
  <c r="F7" i="1" s="1"/>
  <c r="C6" i="1"/>
  <c r="F6" i="1" s="1"/>
  <c r="K6" i="1" s="1"/>
  <c r="L6" i="1" s="1"/>
  <c r="J3" i="1"/>
  <c r="C4" i="1"/>
  <c r="F4" i="1" s="1"/>
  <c r="K4" i="1" s="1"/>
  <c r="L4" i="1" s="1"/>
  <c r="C5" i="1"/>
  <c r="F5" i="1" s="1"/>
  <c r="G5" i="1" s="1"/>
  <c r="C3" i="1"/>
  <c r="F3" i="1" s="1"/>
  <c r="K12" i="1" l="1"/>
  <c r="L12" i="1" s="1"/>
  <c r="K9" i="1"/>
  <c r="L9" i="1" s="1"/>
  <c r="G9" i="1"/>
  <c r="K7" i="1"/>
  <c r="L7" i="1" s="1"/>
  <c r="G7" i="1"/>
  <c r="K10" i="1"/>
  <c r="L10" i="1" s="1"/>
  <c r="G10" i="1"/>
  <c r="K11" i="1"/>
  <c r="L11" i="1" s="1"/>
  <c r="G4" i="1"/>
  <c r="K3" i="2"/>
  <c r="L3" i="2" s="1"/>
  <c r="G3" i="2"/>
  <c r="G8" i="1"/>
  <c r="K8" i="1"/>
  <c r="L8" i="1" s="1"/>
  <c r="G6" i="1"/>
  <c r="K3" i="1"/>
  <c r="L3" i="1" s="1"/>
  <c r="G3" i="1"/>
  <c r="K5" i="1"/>
  <c r="L5" i="1" s="1"/>
</calcChain>
</file>

<file path=xl/sharedStrings.xml><?xml version="1.0" encoding="utf-8"?>
<sst xmlns="http://schemas.openxmlformats.org/spreadsheetml/2006/main" count="48" uniqueCount="20">
  <si>
    <t>Isolate</t>
  </si>
  <si>
    <t>PepperSub</t>
  </si>
  <si>
    <t>SuperSteak</t>
  </si>
  <si>
    <t>Geranium</t>
  </si>
  <si>
    <t>SporesPul</t>
  </si>
  <si>
    <t>TargetVol</t>
  </si>
  <si>
    <t>Units</t>
  </si>
  <si>
    <t>per4nl</t>
  </si>
  <si>
    <t>Spores</t>
  </si>
  <si>
    <t>uL</t>
  </si>
  <si>
    <t>PeruL</t>
  </si>
  <si>
    <t>TargetConc</t>
  </si>
  <si>
    <t>SporesPeruL</t>
  </si>
  <si>
    <t>VolSol</t>
  </si>
  <si>
    <t>VolGrape</t>
  </si>
  <si>
    <t>SerialSol</t>
  </si>
  <si>
    <t>SerialGrape</t>
  </si>
  <si>
    <t>Ser2Sol</t>
  </si>
  <si>
    <t>Ser2Grape</t>
  </si>
  <si>
    <t>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</si>
</sst>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F15" sqref="F15"/>
    </sheetView>
  </sheetViews>
  <sheetFormatPr defaultRowHeight="15" x14ac:dyDescent="0.25"/>
  <sheetData>
    <row r="1" spans="1:12" x14ac:dyDescent="0.25">
      <c r="A1" t="s">
        <v>0</v>
      </c>
      <c r="B1" t="s">
        <v>8</v>
      </c>
      <c r="C1" t="s">
        <v>4</v>
      </c>
      <c r="D1" t="s">
        <v>5</v>
      </c>
      <c r="E1" t="s">
        <v>11</v>
      </c>
      <c r="F1" t="s">
        <v>13</v>
      </c>
      <c r="G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5">
      <c r="A2" t="s">
        <v>6</v>
      </c>
      <c r="B2" t="s">
        <v>7</v>
      </c>
      <c r="C2" t="s">
        <v>10</v>
      </c>
      <c r="D2" t="s">
        <v>9</v>
      </c>
      <c r="E2" t="s">
        <v>12</v>
      </c>
      <c r="F2" t="s">
        <v>9</v>
      </c>
      <c r="G2" t="s">
        <v>9</v>
      </c>
      <c r="I2" t="s">
        <v>9</v>
      </c>
      <c r="J2" t="s">
        <v>9</v>
      </c>
      <c r="K2" t="s">
        <v>9</v>
      </c>
      <c r="L2" t="s">
        <v>9</v>
      </c>
    </row>
    <row r="3" spans="1:12" x14ac:dyDescent="0.25">
      <c r="A3" t="s">
        <v>1</v>
      </c>
      <c r="B3" s="1">
        <v>29</v>
      </c>
      <c r="C3">
        <f>B3*250</f>
        <v>7250</v>
      </c>
      <c r="D3" s="1">
        <v>600</v>
      </c>
      <c r="E3" s="1">
        <v>10</v>
      </c>
      <c r="F3">
        <f>D3*E3/C3</f>
        <v>0.82758620689655171</v>
      </c>
      <c r="G3">
        <f>D3-F3</f>
        <v>599.17241379310349</v>
      </c>
      <c r="I3">
        <v>100</v>
      </c>
      <c r="J3">
        <f>1000-I3</f>
        <v>900</v>
      </c>
      <c r="K3">
        <f>F3*10</f>
        <v>8.2758620689655178</v>
      </c>
      <c r="L3">
        <f>1000-K3</f>
        <v>991.72413793103453</v>
      </c>
    </row>
    <row r="4" spans="1:12" x14ac:dyDescent="0.25">
      <c r="B4" s="1">
        <v>29</v>
      </c>
      <c r="C4">
        <f t="shared" ref="C4:C5" si="0">B4*250</f>
        <v>7250</v>
      </c>
      <c r="D4" s="1">
        <v>600</v>
      </c>
      <c r="E4" s="1">
        <v>40</v>
      </c>
      <c r="F4">
        <f t="shared" ref="F4:F12" si="1">D4*E4/C4</f>
        <v>3.3103448275862069</v>
      </c>
      <c r="G4">
        <f t="shared" ref="G4:G12" si="2">D4-F4</f>
        <v>596.68965517241384</v>
      </c>
      <c r="K4">
        <f t="shared" ref="K4:K5" si="3">F4*10</f>
        <v>33.103448275862071</v>
      </c>
      <c r="L4">
        <f t="shared" ref="L4:L12" si="4">1000-K4</f>
        <v>966.89655172413791</v>
      </c>
    </row>
    <row r="5" spans="1:12" x14ac:dyDescent="0.25">
      <c r="B5" s="1">
        <v>29</v>
      </c>
      <c r="C5">
        <f t="shared" si="0"/>
        <v>7250</v>
      </c>
      <c r="D5" s="1">
        <v>600</v>
      </c>
      <c r="E5" s="1">
        <v>70</v>
      </c>
      <c r="F5">
        <f t="shared" si="1"/>
        <v>5.7931034482758621</v>
      </c>
      <c r="G5">
        <f t="shared" si="2"/>
        <v>594.20689655172418</v>
      </c>
      <c r="K5">
        <f t="shared" si="3"/>
        <v>57.931034482758619</v>
      </c>
      <c r="L5">
        <f t="shared" si="4"/>
        <v>942.06896551724139</v>
      </c>
    </row>
    <row r="6" spans="1:12" x14ac:dyDescent="0.25">
      <c r="A6" t="s">
        <v>2</v>
      </c>
      <c r="B6" s="1">
        <v>55</v>
      </c>
      <c r="C6">
        <f t="shared" ref="C6:C12" si="5">B6*250</f>
        <v>13750</v>
      </c>
      <c r="D6" s="1">
        <v>600</v>
      </c>
      <c r="E6" s="1">
        <v>10</v>
      </c>
      <c r="F6">
        <f t="shared" si="1"/>
        <v>0.43636363636363634</v>
      </c>
      <c r="G6">
        <f t="shared" si="2"/>
        <v>599.56363636363642</v>
      </c>
      <c r="I6">
        <v>100</v>
      </c>
      <c r="J6">
        <f t="shared" ref="J6:J9" si="6">1000-I6</f>
        <v>900</v>
      </c>
      <c r="K6">
        <f t="shared" ref="K6:K12" si="7">F6*10</f>
        <v>4.3636363636363633</v>
      </c>
      <c r="L6">
        <f t="shared" si="4"/>
        <v>995.63636363636363</v>
      </c>
    </row>
    <row r="7" spans="1:12" x14ac:dyDescent="0.25">
      <c r="B7" s="1">
        <v>55</v>
      </c>
      <c r="C7">
        <f t="shared" si="5"/>
        <v>13750</v>
      </c>
      <c r="D7" s="1">
        <v>600</v>
      </c>
      <c r="E7" s="1">
        <v>40</v>
      </c>
      <c r="F7">
        <f t="shared" si="1"/>
        <v>1.7454545454545454</v>
      </c>
      <c r="G7">
        <f t="shared" si="2"/>
        <v>598.25454545454545</v>
      </c>
      <c r="K7">
        <f t="shared" si="7"/>
        <v>17.454545454545453</v>
      </c>
      <c r="L7">
        <f t="shared" si="4"/>
        <v>982.5454545454545</v>
      </c>
    </row>
    <row r="8" spans="1:12" x14ac:dyDescent="0.25">
      <c r="B8" s="1">
        <v>55</v>
      </c>
      <c r="C8">
        <f t="shared" si="5"/>
        <v>13750</v>
      </c>
      <c r="D8" s="1">
        <v>600</v>
      </c>
      <c r="E8" s="1">
        <v>70</v>
      </c>
      <c r="F8">
        <f t="shared" si="1"/>
        <v>3.0545454545454547</v>
      </c>
      <c r="G8">
        <f t="shared" si="2"/>
        <v>596.9454545454546</v>
      </c>
      <c r="K8">
        <f t="shared" si="7"/>
        <v>30.545454545454547</v>
      </c>
      <c r="L8">
        <f t="shared" si="4"/>
        <v>969.4545454545455</v>
      </c>
    </row>
    <row r="9" spans="1:12" x14ac:dyDescent="0.25">
      <c r="A9" t="s">
        <v>3</v>
      </c>
      <c r="B9" s="1">
        <v>27</v>
      </c>
      <c r="C9">
        <f t="shared" si="5"/>
        <v>6750</v>
      </c>
      <c r="D9" s="1">
        <v>600</v>
      </c>
      <c r="E9" s="1">
        <v>10</v>
      </c>
      <c r="F9">
        <f t="shared" si="1"/>
        <v>0.88888888888888884</v>
      </c>
      <c r="G9">
        <f t="shared" si="2"/>
        <v>599.11111111111109</v>
      </c>
      <c r="I9">
        <v>100</v>
      </c>
      <c r="J9">
        <f t="shared" si="6"/>
        <v>900</v>
      </c>
      <c r="K9">
        <f t="shared" si="7"/>
        <v>8.8888888888888893</v>
      </c>
      <c r="L9">
        <f t="shared" si="4"/>
        <v>991.11111111111109</v>
      </c>
    </row>
    <row r="10" spans="1:12" x14ac:dyDescent="0.25">
      <c r="B10" s="1">
        <v>27</v>
      </c>
      <c r="C10">
        <f t="shared" si="5"/>
        <v>6750</v>
      </c>
      <c r="D10" s="1">
        <v>600</v>
      </c>
      <c r="E10" s="1">
        <v>40</v>
      </c>
      <c r="F10">
        <f t="shared" si="1"/>
        <v>3.5555555555555554</v>
      </c>
      <c r="G10">
        <f t="shared" si="2"/>
        <v>596.44444444444446</v>
      </c>
      <c r="K10">
        <f t="shared" si="7"/>
        <v>35.555555555555557</v>
      </c>
      <c r="L10">
        <f t="shared" si="4"/>
        <v>964.44444444444446</v>
      </c>
    </row>
    <row r="11" spans="1:12" x14ac:dyDescent="0.25">
      <c r="B11" s="1">
        <v>27</v>
      </c>
      <c r="C11">
        <f t="shared" si="5"/>
        <v>6750</v>
      </c>
      <c r="D11" s="1">
        <v>600</v>
      </c>
      <c r="E11" s="1">
        <v>70</v>
      </c>
      <c r="F11">
        <f t="shared" si="1"/>
        <v>6.2222222222222223</v>
      </c>
      <c r="G11">
        <f t="shared" si="2"/>
        <v>593.77777777777783</v>
      </c>
      <c r="K11">
        <f t="shared" si="7"/>
        <v>62.222222222222221</v>
      </c>
      <c r="L11">
        <f t="shared" si="4"/>
        <v>937.77777777777783</v>
      </c>
    </row>
    <row r="12" spans="1:12" x14ac:dyDescent="0.25">
      <c r="A12" t="s">
        <v>19</v>
      </c>
      <c r="B12" s="1">
        <v>64</v>
      </c>
      <c r="C12">
        <f t="shared" si="5"/>
        <v>16000</v>
      </c>
      <c r="D12" s="1">
        <v>1000</v>
      </c>
      <c r="E12" s="1">
        <v>10</v>
      </c>
      <c r="F12">
        <f t="shared" si="1"/>
        <v>0.625</v>
      </c>
      <c r="G12">
        <f t="shared" si="2"/>
        <v>999.375</v>
      </c>
      <c r="K12">
        <f t="shared" si="7"/>
        <v>6.25</v>
      </c>
      <c r="L12">
        <f t="shared" si="4"/>
        <v>993.75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G6" sqref="G6"/>
    </sheetView>
  </sheetViews>
  <sheetFormatPr defaultRowHeight="15" x14ac:dyDescent="0.25"/>
  <sheetData>
    <row r="1" spans="1:12" x14ac:dyDescent="0.25">
      <c r="A1" t="s">
        <v>0</v>
      </c>
      <c r="B1" t="s">
        <v>8</v>
      </c>
      <c r="C1" t="s">
        <v>4</v>
      </c>
      <c r="D1" t="s">
        <v>5</v>
      </c>
      <c r="E1" t="s">
        <v>11</v>
      </c>
      <c r="F1" t="s">
        <v>13</v>
      </c>
      <c r="G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5">
      <c r="A2" t="s">
        <v>6</v>
      </c>
      <c r="B2" t="s">
        <v>7</v>
      </c>
      <c r="C2" t="s">
        <v>10</v>
      </c>
      <c r="D2" t="s">
        <v>9</v>
      </c>
      <c r="E2" t="s">
        <v>12</v>
      </c>
      <c r="F2" t="s">
        <v>9</v>
      </c>
      <c r="G2" t="s">
        <v>9</v>
      </c>
      <c r="I2" t="s">
        <v>9</v>
      </c>
      <c r="J2" t="s">
        <v>9</v>
      </c>
      <c r="K2" t="s">
        <v>9</v>
      </c>
      <c r="L2" t="s">
        <v>9</v>
      </c>
    </row>
    <row r="3" spans="1:12" x14ac:dyDescent="0.25">
      <c r="B3" s="1"/>
      <c r="C3">
        <f>B3*250</f>
        <v>0</v>
      </c>
      <c r="D3" s="1"/>
      <c r="E3" s="1"/>
      <c r="F3" t="e">
        <f>D3*E3/C3</f>
        <v>#DIV/0!</v>
      </c>
      <c r="G3" t="e">
        <f>D3-F3</f>
        <v>#DIV/0!</v>
      </c>
      <c r="I3">
        <v>100</v>
      </c>
      <c r="J3">
        <f>1000-I3</f>
        <v>900</v>
      </c>
      <c r="K3" t="e">
        <f>F3*10</f>
        <v>#DIV/0!</v>
      </c>
      <c r="L3" t="e">
        <f>1000-K3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111814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2014-11-19T00:31:47Z</dcterms:created>
  <dcterms:modified xsi:type="dcterms:W3CDTF">2015-02-10T01:34:12Z</dcterms:modified>
</cp:coreProperties>
</file>