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Safety\"/>
    </mc:Choice>
  </mc:AlternateContent>
  <bookViews>
    <workbookView xWindow="0" yWindow="0" windowWidth="13785" windowHeight="6570"/>
  </bookViews>
  <sheets>
    <sheet name="TP_Calculation" sheetId="8" r:id="rId1"/>
    <sheet name="TP_Example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18" i="8"/>
  <c r="D16" i="9"/>
  <c r="D14" i="9"/>
  <c r="D13" i="9"/>
  <c r="D12" i="9"/>
  <c r="D8" i="9"/>
  <c r="D11" i="9" s="1"/>
  <c r="F13" i="9"/>
  <c r="F15" i="9"/>
  <c r="F14" i="9"/>
  <c r="F11" i="9"/>
  <c r="F16" i="9"/>
  <c r="F8" i="9"/>
  <c r="F10" i="9"/>
  <c r="F9" i="9"/>
  <c r="F12" i="9"/>
  <c r="F18" i="8"/>
  <c r="F17" i="9"/>
  <c r="D10" i="9" l="1"/>
  <c r="D9" i="9"/>
  <c r="D15" i="9" s="1"/>
  <c r="D17" i="9" s="1"/>
  <c r="D8" i="8"/>
  <c r="D13" i="8" l="1"/>
  <c r="D11" i="8"/>
  <c r="D14" i="8"/>
  <c r="D20" i="8"/>
  <c r="D16" i="8"/>
  <c r="D15" i="8"/>
  <c r="D10" i="8"/>
  <c r="D12" i="8"/>
  <c r="F19" i="8"/>
  <c r="F16" i="8"/>
  <c r="F8" i="8"/>
  <c r="F12" i="8"/>
  <c r="F9" i="8"/>
  <c r="F13" i="8"/>
  <c r="F11" i="8"/>
  <c r="F17" i="8"/>
  <c r="F15" i="8"/>
  <c r="F21" i="8"/>
  <c r="F14" i="8"/>
  <c r="F10" i="8"/>
  <c r="F20" i="8"/>
  <c r="D9" i="8" l="1"/>
  <c r="D19" i="8" s="1"/>
  <c r="D21" i="8" l="1"/>
</calcChain>
</file>

<file path=xl/sharedStrings.xml><?xml version="1.0" encoding="utf-8"?>
<sst xmlns="http://schemas.openxmlformats.org/spreadsheetml/2006/main" count="131" uniqueCount="75">
  <si>
    <t>Comment</t>
  </si>
  <si>
    <t>hrs</t>
  </si>
  <si>
    <t>Lifetime</t>
  </si>
  <si>
    <t>years</t>
  </si>
  <si>
    <t>Operating hours</t>
  </si>
  <si>
    <t>over lifetime</t>
  </si>
  <si>
    <t>Value</t>
  </si>
  <si>
    <t>in hours</t>
  </si>
  <si>
    <t>hrs / year</t>
  </si>
  <si>
    <t>1 / hr</t>
  </si>
  <si>
    <t>-</t>
  </si>
  <si>
    <t>Unit</t>
  </si>
  <si>
    <t>Formula</t>
  </si>
  <si>
    <t xml:space="preserve">Is the calculated value within the allowed range? </t>
  </si>
  <si>
    <t>Condition 1</t>
  </si>
  <si>
    <t>Condition 2</t>
  </si>
  <si>
    <t>Condition 3</t>
  </si>
  <si>
    <t>Condition 4</t>
  </si>
  <si>
    <t>Condition 5</t>
  </si>
  <si>
    <t>per year</t>
  </si>
  <si>
    <t>per day</t>
  </si>
  <si>
    <t>Sporadic HW Failures</t>
  </si>
  <si>
    <t>sec per driving cycle á 24min; 1000 cycles per year</t>
  </si>
  <si>
    <t>h</t>
  </si>
  <si>
    <t>The scenario is a combination of independent events. Therefore the sum is calculated.</t>
  </si>
  <si>
    <t>n/r</t>
  </si>
  <si>
    <r>
      <t>P</t>
    </r>
    <r>
      <rPr>
        <b/>
        <vertAlign val="subscript"/>
        <sz val="9"/>
        <color theme="1"/>
        <rFont val="Arial"/>
        <family val="2"/>
      </rPr>
      <t>Scenario</t>
    </r>
  </si>
  <si>
    <r>
      <t>P</t>
    </r>
    <r>
      <rPr>
        <b/>
        <vertAlign val="subscript"/>
        <sz val="9"/>
        <color theme="1"/>
        <rFont val="Arial"/>
        <family val="2"/>
      </rPr>
      <t>Failure 1</t>
    </r>
  </si>
  <si>
    <r>
      <t>P</t>
    </r>
    <r>
      <rPr>
        <b/>
        <vertAlign val="subscript"/>
        <sz val="9"/>
        <color theme="1"/>
        <rFont val="Arial"/>
        <family val="2"/>
      </rPr>
      <t>t-cricical</t>
    </r>
  </si>
  <si>
    <r>
      <t>P</t>
    </r>
    <r>
      <rPr>
        <b/>
        <vertAlign val="subscript"/>
        <sz val="9"/>
        <color theme="1"/>
        <rFont val="Arial"/>
        <family val="2"/>
      </rPr>
      <t>Total</t>
    </r>
  </si>
  <si>
    <r>
      <t>P</t>
    </r>
    <r>
      <rPr>
        <b/>
        <vertAlign val="subscript"/>
        <sz val="9"/>
        <color theme="1"/>
        <rFont val="Arial"/>
        <family val="2"/>
      </rPr>
      <t>Threshold</t>
    </r>
  </si>
  <si>
    <r>
      <t>P</t>
    </r>
    <r>
      <rPr>
        <b/>
        <vertAlign val="subscript"/>
        <sz val="9"/>
        <color theme="1"/>
        <rFont val="Arial"/>
        <family val="2"/>
      </rPr>
      <t>Treshold</t>
    </r>
    <r>
      <rPr>
        <b/>
        <sz val="9"/>
        <color theme="1"/>
        <rFont val="Arial"/>
        <family val="2"/>
      </rPr>
      <t xml:space="preserve"> &gt; P</t>
    </r>
    <r>
      <rPr>
        <b/>
        <vertAlign val="subscript"/>
        <sz val="9"/>
        <color theme="1"/>
        <rFont val="Arial"/>
        <family val="2"/>
      </rPr>
      <t>Total</t>
    </r>
  </si>
  <si>
    <t>ASIL B</t>
  </si>
  <si>
    <t>correlation (Failure 1; Failure 2) = 1</t>
  </si>
  <si>
    <t>CAN-1 Event</t>
  </si>
  <si>
    <t>CAN-2 Event</t>
  </si>
  <si>
    <t>per hour; sporadic failure; ASIL A integrity</t>
  </si>
  <si>
    <r>
      <t>P</t>
    </r>
    <r>
      <rPr>
        <b/>
        <vertAlign val="subscript"/>
        <sz val="9"/>
        <color theme="1"/>
        <rFont val="Arial"/>
        <family val="2"/>
      </rPr>
      <t>E1-failure</t>
    </r>
  </si>
  <si>
    <r>
      <t>P</t>
    </r>
    <r>
      <rPr>
        <b/>
        <vertAlign val="subscript"/>
        <sz val="9"/>
        <color theme="1"/>
        <rFont val="Arial"/>
        <family val="2"/>
      </rPr>
      <t>E2-failure</t>
    </r>
  </si>
  <si>
    <t>sec</t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</si>
  <si>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E1-Failure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E2-Failure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</si>
  <si>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per hour, ASIL C</t>
  </si>
  <si>
    <t>per hour; ASIL C</t>
  </si>
  <si>
    <t>per year; agreed with customer</t>
  </si>
  <si>
    <t>hrs; agreed with customer</t>
  </si>
  <si>
    <t>years; agreed with customer</t>
  </si>
  <si>
    <r>
      <t>P</t>
    </r>
    <r>
      <rPr>
        <b/>
        <vertAlign val="subscript"/>
        <sz val="9"/>
        <color theme="1"/>
        <rFont val="Arial"/>
        <family val="2"/>
      </rPr>
      <t>Failure n</t>
    </r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</si>
  <si>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Failure 1</t>
    </r>
    <r>
      <rPr>
        <b/>
        <sz val="9"/>
        <color theme="1"/>
        <rFont val="Arial"/>
        <family val="2"/>
      </rPr>
      <t xml:space="preserve"> x ... x P</t>
    </r>
    <r>
      <rPr>
        <b/>
        <vertAlign val="subscript"/>
        <sz val="9"/>
        <color theme="1"/>
        <rFont val="Arial"/>
        <family val="2"/>
      </rPr>
      <t>Failure n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</si>
  <si>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1 hr</t>
  </si>
  <si>
    <t>relative occurence</t>
  </si>
  <si>
    <t>Project</t>
  </si>
  <si>
    <t>Recommenation</t>
  </si>
  <si>
    <t>Status</t>
  </si>
  <si>
    <t>approved</t>
  </si>
  <si>
    <t>Reference</t>
  </si>
  <si>
    <t>PrExample</t>
  </si>
  <si>
    <t>The probability of occurence is very low and far below the ASIL B threshold (100FIT). Therefore, the defect can be accepted for X10 release. However, the issue shall be fixed in next SW release to improve technical integrity of safety concept.</t>
  </si>
  <si>
    <t>open</t>
  </si>
  <si>
    <t>Author</t>
  </si>
  <si>
    <t>Nico Litschke</t>
  </si>
  <si>
    <t>&lt;name&gt;</t>
  </si>
  <si>
    <t>&lt;written statement&gt;</t>
  </si>
  <si>
    <t>&lt;unique ID&gt;</t>
  </si>
  <si>
    <t xml:space="preserve">Attribution-NonCommercial-ShareAlike 4.0 International (CC BY-NC-SA 4.0) </t>
  </si>
  <si>
    <r>
      <t xml:space="preserve">Copyright </t>
    </r>
    <r>
      <rPr>
        <sz val="8"/>
        <color theme="1"/>
        <rFont val="Calibri"/>
        <family val="2"/>
      </rPr>
      <t>©</t>
    </r>
    <r>
      <rPr>
        <sz val="8"/>
        <color theme="1"/>
        <rFont val="Arial"/>
        <family val="2"/>
      </rPr>
      <t xml:space="preserve"> Nico Litschke: </t>
    </r>
  </si>
  <si>
    <t>Risk Estimation for Single Product Failures</t>
  </si>
  <si>
    <t>www.nicolitschke.com</t>
  </si>
  <si>
    <t>info@nicolitschke.com</t>
  </si>
  <si>
    <t>Guideline</t>
  </si>
  <si>
    <t>You need support? Drop a massage:</t>
  </si>
  <si>
    <t>Template storage location:</t>
  </si>
  <si>
    <t>HowTo</t>
  </si>
  <si>
    <t>https://github.com/nicolitschke/SysDevPm-templates/raw/master/Safety-Management-Templates/Technical_Documents/TP_Safety_Failure_Risk_Estimation.xlsx</t>
  </si>
  <si>
    <t>Refer to »Toolbox: Produktfehler quantifizieren«</t>
  </si>
  <si>
    <t>https://www.nicolitschke.com/app/download/8601498015/Toolbox_Produktfehler_Quantifizieren.pdf?t=1600416956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</si>
</sst>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"/>
    <numFmt numFmtId="166" formatCode="0.0"/>
    <numFmt numFmtId="167" formatCode="0.0%"/>
  </numFmts>
  <fonts count="10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Calibri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53AE"/>
        <bgColor indexed="64"/>
      </patternFill>
    </fill>
  </fills>
  <borders count="54">
    <border>
      <left/>
      <right/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right" vertical="top"/>
    </xf>
    <xf numFmtId="11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/>
    <xf numFmtId="0" fontId="1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11" fontId="1" fillId="0" borderId="0" xfId="0" applyNumberFormat="1" applyFont="1"/>
    <xf numFmtId="11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1" fontId="2" fillId="0" borderId="2" xfId="0" applyNumberFormat="1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1" fontId="2" fillId="0" borderId="3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11" fontId="2" fillId="2" borderId="2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11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11" fontId="1" fillId="2" borderId="10" xfId="0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2" fillId="0" borderId="4" xfId="0" applyNumberFormat="1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11" fontId="2" fillId="0" borderId="15" xfId="0" applyNumberFormat="1" applyFont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vertical="top"/>
    </xf>
    <xf numFmtId="11" fontId="2" fillId="0" borderId="17" xfId="0" applyNumberFormat="1" applyFont="1" applyBorder="1" applyAlignment="1">
      <alignment vertical="top"/>
    </xf>
    <xf numFmtId="0" fontId="2" fillId="0" borderId="17" xfId="0" applyFont="1" applyFill="1" applyBorder="1" applyAlignment="1">
      <alignment vertical="top"/>
    </xf>
    <xf numFmtId="11" fontId="2" fillId="0" borderId="14" xfId="0" applyNumberFormat="1" applyFont="1" applyBorder="1" applyAlignment="1">
      <alignment vertical="top"/>
    </xf>
    <xf numFmtId="9" fontId="2" fillId="0" borderId="8" xfId="0" applyNumberFormat="1" applyFont="1" applyBorder="1" applyAlignment="1">
      <alignment vertical="top"/>
    </xf>
    <xf numFmtId="167" fontId="2" fillId="0" borderId="2" xfId="0" applyNumberFormat="1" applyFont="1" applyBorder="1" applyAlignment="1">
      <alignment vertical="top"/>
    </xf>
    <xf numFmtId="0" fontId="1" fillId="0" borderId="6" xfId="0" applyFont="1" applyBorder="1"/>
    <xf numFmtId="0" fontId="1" fillId="0" borderId="19" xfId="0" applyFont="1" applyBorder="1"/>
    <xf numFmtId="0" fontId="1" fillId="0" borderId="23" xfId="0" applyFont="1" applyBorder="1"/>
    <xf numFmtId="0" fontId="1" fillId="2" borderId="26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left" vertical="top" wrapText="1"/>
    </xf>
    <xf numFmtId="164" fontId="2" fillId="2" borderId="5" xfId="0" applyNumberFormat="1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166" fontId="1" fillId="0" borderId="3" xfId="0" applyNumberFormat="1" applyFont="1" applyBorder="1" applyAlignment="1">
      <alignment vertical="top"/>
    </xf>
    <xf numFmtId="0" fontId="2" fillId="0" borderId="2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2" fillId="2" borderId="32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vertical="top"/>
    </xf>
    <xf numFmtId="0" fontId="1" fillId="2" borderId="34" xfId="0" applyFont="1" applyFill="1" applyBorder="1" applyAlignment="1">
      <alignment horizontal="left" vertical="top" indent="1"/>
    </xf>
    <xf numFmtId="0" fontId="1" fillId="2" borderId="35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 indent="1"/>
    </xf>
    <xf numFmtId="0" fontId="1" fillId="2" borderId="36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1" fillId="0" borderId="38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3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1" fillId="0" borderId="41" xfId="0" applyFont="1" applyBorder="1" applyAlignment="1">
      <alignment vertical="top"/>
    </xf>
    <xf numFmtId="0" fontId="2" fillId="0" borderId="42" xfId="0" applyFont="1" applyFill="1" applyBorder="1" applyAlignment="1">
      <alignment vertical="top"/>
    </xf>
    <xf numFmtId="0" fontId="1" fillId="0" borderId="43" xfId="0" applyFont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1" fillId="0" borderId="45" xfId="0" applyFont="1" applyBorder="1" applyAlignment="1">
      <alignment horizontal="right" vertical="top"/>
    </xf>
    <xf numFmtId="0" fontId="2" fillId="0" borderId="46" xfId="0" applyFont="1" applyBorder="1" applyAlignment="1">
      <alignment vertical="top" wrapText="1"/>
    </xf>
    <xf numFmtId="165" fontId="2" fillId="0" borderId="46" xfId="0" applyNumberFormat="1" applyFont="1" applyBorder="1" applyAlignment="1">
      <alignment horizontal="right" vertical="top"/>
    </xf>
    <xf numFmtId="0" fontId="2" fillId="0" borderId="46" xfId="0" applyFont="1" applyFill="1" applyBorder="1" applyAlignment="1">
      <alignment vertical="top"/>
    </xf>
    <xf numFmtId="0" fontId="1" fillId="0" borderId="47" xfId="0" applyFont="1" applyBorder="1" applyAlignment="1">
      <alignment vertical="top"/>
    </xf>
    <xf numFmtId="0" fontId="1" fillId="0" borderId="48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49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0" fontId="2" fillId="0" borderId="18" xfId="0" applyFont="1" applyBorder="1"/>
    <xf numFmtId="0" fontId="2" fillId="0" borderId="50" xfId="0" applyFont="1" applyBorder="1"/>
    <xf numFmtId="0" fontId="2" fillId="0" borderId="51" xfId="0" applyFont="1" applyBorder="1"/>
    <xf numFmtId="0" fontId="2" fillId="2" borderId="35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indent="1"/>
    </xf>
    <xf numFmtId="0" fontId="1" fillId="2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1" fillId="0" borderId="36" xfId="0" applyFont="1" applyBorder="1" applyAlignment="1">
      <alignment vertical="top"/>
    </xf>
    <xf numFmtId="0" fontId="1" fillId="0" borderId="52" xfId="0" applyFont="1" applyBorder="1" applyAlignment="1">
      <alignment vertical="top"/>
    </xf>
    <xf numFmtId="0" fontId="1" fillId="0" borderId="53" xfId="0" applyFont="1" applyBorder="1" applyAlignment="1">
      <alignment vertical="top"/>
    </xf>
    <xf numFmtId="166" fontId="1" fillId="0" borderId="2" xfId="0" applyNumberFormat="1" applyFont="1" applyBorder="1" applyAlignment="1">
      <alignment vertical="top"/>
    </xf>
    <xf numFmtId="0" fontId="6" fillId="0" borderId="0" xfId="0" applyFont="1"/>
    <xf numFmtId="0" fontId="7" fillId="0" borderId="0" xfId="1" applyFont="1"/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9" fillId="0" borderId="6" xfId="1" applyFont="1" applyBorder="1" applyAlignment="1">
      <alignment horizontal="left"/>
    </xf>
    <xf numFmtId="0" fontId="9" fillId="0" borderId="13" xfId="1" applyFont="1" applyBorder="1" applyAlignment="1">
      <alignment horizontal="left"/>
    </xf>
    <xf numFmtId="0" fontId="5" fillId="0" borderId="0" xfId="1"/>
  </cellXfs>
  <cellStyles count="2">
    <cellStyle name="Link" xfId="1" builtinId="8"/>
    <cellStyle name="Standard" xfId="0" builtinId="0"/>
  </cellStyles>
  <dxfs count="6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53AE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nicolitschke/SysDevPm-templates/raw/master/Safety-Management-Templates/Technical_Documents/TP_Safety_Failure_Risk_Estimation.xlsx" TargetMode="External"/><Relationship Id="rId4" Type="http://schemas.openxmlformats.org/officeDocument/2006/relationships/hyperlink" Target="https://www.nicolitschke.com/app/download/8601498015/Toolbox_Produktfehler_Quantifizieren.pdf?t=16004169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hyperlink" Target="https://www.nicolitschke.com/app/download/8601498015/Toolbox_Produktfehler_Quantifizieren.pdf?t=1600416956" TargetMode="External"/><Relationship Id="rId5" Type="http://schemas.openxmlformats.org/officeDocument/2006/relationships/hyperlink" Target="https://www.nicolitschke.com/app/download/8601498015/Toolbox_Produktfehler_Quantifizieren.pdf?t=1600416956" TargetMode="External"/><Relationship Id="rId4" Type="http://schemas.openxmlformats.org/officeDocument/2006/relationships/hyperlink" Target="https://github.com/nicolitschke/SysDevPm-templates/raw/master/Safety-Management-Templates/Technical_Documents/TP_Safety_Failure_Risk_Estima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zoomScale="145" zoomScaleNormal="145" workbookViewId="0">
      <selection activeCell="A12" sqref="A12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16.57031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65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60</v>
      </c>
      <c r="C2" s="100"/>
      <c r="D2" s="43" t="s">
        <v>54</v>
      </c>
      <c r="E2" s="100" t="s">
        <v>62</v>
      </c>
      <c r="F2" s="101"/>
    </row>
    <row r="3" spans="1:6" x14ac:dyDescent="0.2">
      <c r="A3" s="44" t="s">
        <v>52</v>
      </c>
      <c r="B3" s="102" t="s">
        <v>57</v>
      </c>
      <c r="C3" s="102"/>
      <c r="D3" s="43" t="s">
        <v>58</v>
      </c>
      <c r="E3" s="100" t="s">
        <v>60</v>
      </c>
      <c r="F3" s="101"/>
    </row>
    <row r="4" spans="1:6" ht="12.75" thickBot="1" x14ac:dyDescent="0.25">
      <c r="A4" s="45" t="s">
        <v>51</v>
      </c>
      <c r="B4" s="95" t="s">
        <v>61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82"/>
      <c r="B6" s="83" t="s">
        <v>6</v>
      </c>
      <c r="C6" s="83" t="s">
        <v>0</v>
      </c>
      <c r="D6" s="83" t="s">
        <v>7</v>
      </c>
      <c r="E6" s="83" t="s">
        <v>11</v>
      </c>
      <c r="F6" s="84" t="s">
        <v>12</v>
      </c>
    </row>
    <row r="7" spans="1:6" x14ac:dyDescent="0.2">
      <c r="A7" s="80" t="s">
        <v>2</v>
      </c>
      <c r="B7" s="90">
        <v>15</v>
      </c>
      <c r="C7" s="50" t="s">
        <v>3</v>
      </c>
      <c r="D7" s="50"/>
      <c r="E7" s="50"/>
      <c r="F7" s="55"/>
    </row>
    <row r="8" spans="1:6" x14ac:dyDescent="0.2">
      <c r="A8" s="81" t="s">
        <v>4</v>
      </c>
      <c r="B8" s="91">
        <v>8000</v>
      </c>
      <c r="C8" s="14" t="s">
        <v>1</v>
      </c>
      <c r="D8" s="92">
        <f>B8/B7</f>
        <v>533.33333333333337</v>
      </c>
      <c r="E8" s="14" t="s">
        <v>8</v>
      </c>
      <c r="F8" s="66" t="str">
        <f ca="1">_xlfn.FORMULATEXT(D8)</f>
        <v>=B8/B7</v>
      </c>
    </row>
    <row r="9" spans="1:6" ht="24" x14ac:dyDescent="0.2">
      <c r="A9" s="57" t="s">
        <v>26</v>
      </c>
      <c r="B9" s="22" t="s">
        <v>25</v>
      </c>
      <c r="C9" s="8" t="s">
        <v>24</v>
      </c>
      <c r="D9" s="21">
        <f>SUM(D10:D15)</f>
        <v>3.8125100000000002E-2</v>
      </c>
      <c r="E9" s="9" t="s">
        <v>9</v>
      </c>
      <c r="F9" s="85" t="str">
        <f ca="1">_xlfn.FORMULATEXT(D9)</f>
        <v>=SUMME(D10:D15)</v>
      </c>
    </row>
    <row r="10" spans="1:6" x14ac:dyDescent="0.2">
      <c r="A10" s="59" t="s">
        <v>14</v>
      </c>
      <c r="B10" s="23">
        <v>5</v>
      </c>
      <c r="C10" s="1" t="s">
        <v>5</v>
      </c>
      <c r="D10" s="3">
        <f>B10/B8</f>
        <v>6.2500000000000001E-4</v>
      </c>
      <c r="E10" s="1" t="s">
        <v>9</v>
      </c>
      <c r="F10" s="60" t="str">
        <f t="shared" ref="F10:F17" ca="1" si="0">_xlfn.FORMULATEXT(D10)</f>
        <v>=B10/B8</v>
      </c>
    </row>
    <row r="11" spans="1:6" x14ac:dyDescent="0.2">
      <c r="A11" s="59" t="s">
        <v>15</v>
      </c>
      <c r="B11" s="23">
        <v>5</v>
      </c>
      <c r="C11" s="1" t="s">
        <v>19</v>
      </c>
      <c r="D11" s="1">
        <f>B11/D8</f>
        <v>9.3749999999999997E-3</v>
      </c>
      <c r="E11" s="1" t="s">
        <v>9</v>
      </c>
      <c r="F11" s="60" t="str">
        <f t="shared" ca="1" si="0"/>
        <v>=B11/D8</v>
      </c>
    </row>
    <row r="12" spans="1:6" x14ac:dyDescent="0.2">
      <c r="A12" s="59" t="s">
        <v>16</v>
      </c>
      <c r="B12" s="23">
        <v>5</v>
      </c>
      <c r="C12" s="1" t="s">
        <v>19</v>
      </c>
      <c r="D12" s="1">
        <f>B12/D8</f>
        <v>9.3749999999999997E-3</v>
      </c>
      <c r="E12" s="1" t="s">
        <v>9</v>
      </c>
      <c r="F12" s="60" t="str">
        <f t="shared" ca="1" si="0"/>
        <v>=B12/D8</v>
      </c>
    </row>
    <row r="13" spans="1:6" x14ac:dyDescent="0.2">
      <c r="A13" s="59" t="s">
        <v>17</v>
      </c>
      <c r="B13" s="23">
        <v>5</v>
      </c>
      <c r="C13" s="2" t="s">
        <v>20</v>
      </c>
      <c r="D13" s="1">
        <f>B13/D8</f>
        <v>9.3749999999999997E-3</v>
      </c>
      <c r="E13" s="1" t="s">
        <v>9</v>
      </c>
      <c r="F13" s="60" t="str">
        <f t="shared" ca="1" si="0"/>
        <v>=B13/D8</v>
      </c>
    </row>
    <row r="14" spans="1:6" x14ac:dyDescent="0.2">
      <c r="A14" s="59" t="s">
        <v>18</v>
      </c>
      <c r="B14" s="23">
        <v>5</v>
      </c>
      <c r="C14" s="2" t="s">
        <v>19</v>
      </c>
      <c r="D14" s="4">
        <f>B14/D8</f>
        <v>9.3749999999999997E-3</v>
      </c>
      <c r="E14" s="1" t="s">
        <v>9</v>
      </c>
      <c r="F14" s="60" t="str">
        <f t="shared" ca="1" si="0"/>
        <v>=B14/D8</v>
      </c>
    </row>
    <row r="15" spans="1:6" x14ac:dyDescent="0.2">
      <c r="A15" s="86" t="s">
        <v>21</v>
      </c>
      <c r="B15" s="28">
        <v>9.9999999999999995E-8</v>
      </c>
      <c r="C15" s="6" t="s">
        <v>42</v>
      </c>
      <c r="D15" s="5">
        <f>B15</f>
        <v>9.9999999999999995E-8</v>
      </c>
      <c r="E15" s="6" t="s">
        <v>9</v>
      </c>
      <c r="F15" s="87" t="str">
        <f t="shared" ca="1" si="0"/>
        <v>=B15</v>
      </c>
    </row>
    <row r="16" spans="1:6" ht="13.5" x14ac:dyDescent="0.2">
      <c r="A16" s="63" t="s">
        <v>27</v>
      </c>
      <c r="B16" s="25">
        <v>9.9999999999999995E-8</v>
      </c>
      <c r="C16" s="12" t="s">
        <v>41</v>
      </c>
      <c r="D16" s="11">
        <f>B16</f>
        <v>9.9999999999999995E-8</v>
      </c>
      <c r="E16" s="13" t="s">
        <v>9</v>
      </c>
      <c r="F16" s="64" t="str">
        <f t="shared" ca="1" si="0"/>
        <v>=B16</v>
      </c>
    </row>
    <row r="17" spans="1:6" ht="13.5" x14ac:dyDescent="0.2">
      <c r="A17" s="65" t="s">
        <v>46</v>
      </c>
      <c r="B17" s="41">
        <v>0.2</v>
      </c>
      <c r="C17" s="14" t="s">
        <v>49</v>
      </c>
      <c r="D17" s="42">
        <f>B17</f>
        <v>0.2</v>
      </c>
      <c r="E17" s="16"/>
      <c r="F17" s="66" t="str">
        <f t="shared" ca="1" si="0"/>
        <v>=B17</v>
      </c>
    </row>
    <row r="18" spans="1:6" ht="14.25" thickBot="1" x14ac:dyDescent="0.25">
      <c r="A18" s="88" t="s">
        <v>28</v>
      </c>
      <c r="B18" s="29">
        <v>0.1</v>
      </c>
      <c r="C18" s="30" t="s">
        <v>39</v>
      </c>
      <c r="D18" s="31">
        <f>B18/3600</f>
        <v>2.7777777777777779E-5</v>
      </c>
      <c r="E18" s="32" t="s">
        <v>48</v>
      </c>
      <c r="F18" s="89" t="str">
        <f t="shared" ref="F18" ca="1" si="1">_xlfn.FORMULATEXT(D18)</f>
        <v>=B18/3600</v>
      </c>
    </row>
    <row r="19" spans="1:6" ht="15" thickTop="1" thickBot="1" x14ac:dyDescent="0.25">
      <c r="A19" s="68" t="s">
        <v>29</v>
      </c>
      <c r="B19" s="36" t="s">
        <v>25</v>
      </c>
      <c r="C19" s="37" t="s">
        <v>47</v>
      </c>
      <c r="D19" s="38">
        <f>D9*D16*D17*D18</f>
        <v>2.1180611111111114E-14</v>
      </c>
      <c r="E19" s="39" t="s">
        <v>9</v>
      </c>
      <c r="F19" s="69" t="str">
        <f ca="1">_xlfn.FORMULATEXT(D19)</f>
        <v>=D9*D16*D17*D18</v>
      </c>
    </row>
    <row r="20" spans="1:6" ht="14.25" thickTop="1" x14ac:dyDescent="0.2">
      <c r="A20" s="70" t="s">
        <v>30</v>
      </c>
      <c r="B20" s="40">
        <v>9.9999999999999995E-8</v>
      </c>
      <c r="C20" s="33" t="s">
        <v>32</v>
      </c>
      <c r="D20" s="34">
        <f>B20</f>
        <v>9.9999999999999995E-8</v>
      </c>
      <c r="E20" s="35" t="s">
        <v>9</v>
      </c>
      <c r="F20" s="71" t="str">
        <f ca="1">_xlfn.FORMULATEXT(D20)</f>
        <v>=B20</v>
      </c>
    </row>
    <row r="21" spans="1:6" ht="16.5" customHeight="1" thickBot="1" x14ac:dyDescent="0.25">
      <c r="A21" s="72" t="s">
        <v>31</v>
      </c>
      <c r="B21" s="73" t="s">
        <v>25</v>
      </c>
      <c r="C21" s="74" t="s">
        <v>13</v>
      </c>
      <c r="D21" s="75" t="b">
        <f>D20&gt;D19</f>
        <v>1</v>
      </c>
      <c r="E21" s="76" t="s">
        <v>10</v>
      </c>
      <c r="F21" s="77" t="str">
        <f ca="1">_xlfn.FORMULATEXT(D21)</f>
        <v>=D20&gt;D19</v>
      </c>
    </row>
    <row r="23" spans="1:6" s="93" customFormat="1" ht="11.25" x14ac:dyDescent="0.2">
      <c r="A23" s="93" t="s">
        <v>71</v>
      </c>
      <c r="B23" s="94" t="s">
        <v>74</v>
      </c>
    </row>
    <row r="24" spans="1:6" x14ac:dyDescent="0.2">
      <c r="A24" s="93" t="s">
        <v>70</v>
      </c>
      <c r="B24" s="94" t="s">
        <v>72</v>
      </c>
    </row>
    <row r="25" spans="1:6" x14ac:dyDescent="0.2">
      <c r="A25" s="93" t="s">
        <v>69</v>
      </c>
      <c r="B25" s="94" t="s">
        <v>67</v>
      </c>
    </row>
    <row r="26" spans="1:6" x14ac:dyDescent="0.2">
      <c r="A26" s="93" t="s">
        <v>68</v>
      </c>
      <c r="B26" s="94" t="s">
        <v>66</v>
      </c>
    </row>
    <row r="27" spans="1:6" x14ac:dyDescent="0.2">
      <c r="A27" s="93" t="s">
        <v>64</v>
      </c>
      <c r="B27" s="94" t="s">
        <v>63</v>
      </c>
      <c r="D27" s="10"/>
    </row>
  </sheetData>
  <mergeCells count="6">
    <mergeCell ref="B4:F4"/>
    <mergeCell ref="A1:F1"/>
    <mergeCell ref="B2:C2"/>
    <mergeCell ref="E2:F2"/>
    <mergeCell ref="B3:C3"/>
    <mergeCell ref="E3:F3"/>
  </mergeCells>
  <conditionalFormatting sqref="B3">
    <cfRule type="expression" dxfId="5" priority="1">
      <formula>B3="rejected"</formula>
    </cfRule>
    <cfRule type="expression" dxfId="4" priority="2">
      <formula>OR(B3="on-going",B3="open")</formula>
    </cfRule>
    <cfRule type="expression" dxfId="3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7" r:id="rId1"/>
    <hyperlink ref="B25" r:id="rId2"/>
    <hyperlink ref="B26" r:id="rId3"/>
    <hyperlink ref="B23" r:id="rId4"/>
    <hyperlink ref="B24" r:id="rId5"/>
  </hyperlinks>
  <pageMargins left="0.7" right="0.7" top="0.78740157499999996" bottom="0.78740157499999996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="145" zoomScaleNormal="145" workbookViewId="0">
      <selection activeCell="F11" sqref="F11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27.1406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65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55</v>
      </c>
      <c r="C2" s="100"/>
      <c r="D2" s="43" t="s">
        <v>54</v>
      </c>
      <c r="E2" s="103" t="s">
        <v>73</v>
      </c>
      <c r="F2" s="104"/>
    </row>
    <row r="3" spans="1:6" x14ac:dyDescent="0.2">
      <c r="A3" s="44" t="s">
        <v>52</v>
      </c>
      <c r="B3" s="102" t="s">
        <v>53</v>
      </c>
      <c r="C3" s="102"/>
      <c r="D3" s="43" t="s">
        <v>58</v>
      </c>
      <c r="E3" s="100" t="s">
        <v>59</v>
      </c>
      <c r="F3" s="101"/>
    </row>
    <row r="4" spans="1:6" ht="24.75" customHeight="1" thickBot="1" x14ac:dyDescent="0.25">
      <c r="A4" s="45" t="s">
        <v>51</v>
      </c>
      <c r="B4" s="95" t="s">
        <v>56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52"/>
      <c r="B6" s="53" t="s">
        <v>6</v>
      </c>
      <c r="C6" s="53" t="s">
        <v>0</v>
      </c>
      <c r="D6" s="53" t="s">
        <v>7</v>
      </c>
      <c r="E6" s="53" t="s">
        <v>11</v>
      </c>
      <c r="F6" s="54" t="s">
        <v>12</v>
      </c>
    </row>
    <row r="7" spans="1:6" x14ac:dyDescent="0.2">
      <c r="A7" s="80" t="s">
        <v>2</v>
      </c>
      <c r="B7" s="78">
        <v>15</v>
      </c>
      <c r="C7" s="50" t="s">
        <v>45</v>
      </c>
      <c r="D7" s="50"/>
      <c r="E7" s="50"/>
      <c r="F7" s="55"/>
    </row>
    <row r="8" spans="1:6" x14ac:dyDescent="0.2">
      <c r="A8" s="81" t="s">
        <v>4</v>
      </c>
      <c r="B8" s="79">
        <v>6000</v>
      </c>
      <c r="C8" s="17" t="s">
        <v>44</v>
      </c>
      <c r="D8" s="51">
        <f>B8/B7</f>
        <v>400</v>
      </c>
      <c r="E8" s="17" t="s">
        <v>8</v>
      </c>
      <c r="F8" s="56" t="str">
        <f ca="1">_xlfn.FORMULATEXT(D8)</f>
        <v>=B8/B7</v>
      </c>
    </row>
    <row r="9" spans="1:6" ht="24" x14ac:dyDescent="0.2">
      <c r="A9" s="57" t="s">
        <v>26</v>
      </c>
      <c r="B9" s="46" t="s">
        <v>25</v>
      </c>
      <c r="C9" s="47" t="s">
        <v>24</v>
      </c>
      <c r="D9" s="48">
        <f>SUM(D10:D11)</f>
        <v>3.7500000000000006E-2</v>
      </c>
      <c r="E9" s="49" t="s">
        <v>9</v>
      </c>
      <c r="F9" s="58" t="str">
        <f ca="1">_xlfn.FORMULATEXT(D9)</f>
        <v>=SUMME(D10:D11)</v>
      </c>
    </row>
    <row r="10" spans="1:6" x14ac:dyDescent="0.2">
      <c r="A10" s="59" t="s">
        <v>34</v>
      </c>
      <c r="B10" s="23">
        <v>5</v>
      </c>
      <c r="C10" s="1" t="s">
        <v>43</v>
      </c>
      <c r="D10" s="1">
        <f>B10/D8</f>
        <v>1.2500000000000001E-2</v>
      </c>
      <c r="E10" s="1" t="s">
        <v>9</v>
      </c>
      <c r="F10" s="60" t="str">
        <f t="shared" ref="F10:F14" ca="1" si="0">_xlfn.FORMULATEXT(D10)</f>
        <v>=B10/D8</v>
      </c>
    </row>
    <row r="11" spans="1:6" x14ac:dyDescent="0.2">
      <c r="A11" s="61" t="s">
        <v>35</v>
      </c>
      <c r="B11" s="24">
        <v>10</v>
      </c>
      <c r="C11" s="1" t="s">
        <v>43</v>
      </c>
      <c r="D11" s="20">
        <f>B11/D8</f>
        <v>2.5000000000000001E-2</v>
      </c>
      <c r="E11" s="20" t="s">
        <v>9</v>
      </c>
      <c r="F11" s="62" t="str">
        <f t="shared" ca="1" si="0"/>
        <v>=B11/D8</v>
      </c>
    </row>
    <row r="12" spans="1:6" ht="13.5" x14ac:dyDescent="0.2">
      <c r="A12" s="63" t="s">
        <v>37</v>
      </c>
      <c r="B12" s="25">
        <v>9.9999999999999995E-7</v>
      </c>
      <c r="C12" s="12" t="s">
        <v>36</v>
      </c>
      <c r="D12" s="11">
        <f>B12</f>
        <v>9.9999999999999995E-7</v>
      </c>
      <c r="E12" s="13" t="s">
        <v>9</v>
      </c>
      <c r="F12" s="64" t="str">
        <f t="shared" ca="1" si="0"/>
        <v>=B12</v>
      </c>
    </row>
    <row r="13" spans="1:6" ht="13.5" x14ac:dyDescent="0.2">
      <c r="A13" s="65" t="s">
        <v>38</v>
      </c>
      <c r="B13" s="26">
        <v>1</v>
      </c>
      <c r="C13" s="14" t="s">
        <v>33</v>
      </c>
      <c r="D13" s="15">
        <f>B13</f>
        <v>1</v>
      </c>
      <c r="E13" s="16" t="s">
        <v>10</v>
      </c>
      <c r="F13" s="66" t="str">
        <f t="shared" ca="1" si="0"/>
        <v>=B13</v>
      </c>
    </row>
    <row r="14" spans="1:6" ht="14.25" thickBot="1" x14ac:dyDescent="0.25">
      <c r="A14" s="67" t="s">
        <v>28</v>
      </c>
      <c r="B14" s="27">
        <v>0.06</v>
      </c>
      <c r="C14" s="17" t="s">
        <v>22</v>
      </c>
      <c r="D14" s="18">
        <f>B14/3600*24/60*1000/(365*24)</f>
        <v>7.6103500761035006E-7</v>
      </c>
      <c r="E14" s="19" t="s">
        <v>23</v>
      </c>
      <c r="F14" s="56" t="str">
        <f t="shared" ca="1" si="0"/>
        <v>=B14/3600*24/60*1000/(365*24)</v>
      </c>
    </row>
    <row r="15" spans="1:6" ht="15" thickTop="1" thickBot="1" x14ac:dyDescent="0.25">
      <c r="A15" s="68" t="s">
        <v>29</v>
      </c>
      <c r="B15" s="36" t="s">
        <v>25</v>
      </c>
      <c r="C15" s="37" t="s">
        <v>40</v>
      </c>
      <c r="D15" s="38">
        <f>D9*D12*D13*D14</f>
        <v>2.8538812785388128E-14</v>
      </c>
      <c r="E15" s="39" t="s">
        <v>9</v>
      </c>
      <c r="F15" s="69" t="str">
        <f ca="1">_xlfn.FORMULATEXT(D15)</f>
        <v>=D9*D12*D13*D14</v>
      </c>
    </row>
    <row r="16" spans="1:6" ht="14.25" thickTop="1" x14ac:dyDescent="0.2">
      <c r="A16" s="70" t="s">
        <v>30</v>
      </c>
      <c r="B16" s="40">
        <v>9.9999999999999995E-8</v>
      </c>
      <c r="C16" s="33" t="s">
        <v>32</v>
      </c>
      <c r="D16" s="34">
        <f>B16</f>
        <v>9.9999999999999995E-8</v>
      </c>
      <c r="E16" s="35" t="s">
        <v>9</v>
      </c>
      <c r="F16" s="71" t="str">
        <f ca="1">_xlfn.FORMULATEXT(D16)</f>
        <v>=B16</v>
      </c>
    </row>
    <row r="17" spans="1:6" ht="16.5" customHeight="1" thickBot="1" x14ac:dyDescent="0.25">
      <c r="A17" s="72" t="s">
        <v>31</v>
      </c>
      <c r="B17" s="73"/>
      <c r="C17" s="74" t="s">
        <v>13</v>
      </c>
      <c r="D17" s="75" t="b">
        <f>D16&gt;D15</f>
        <v>1</v>
      </c>
      <c r="E17" s="76"/>
      <c r="F17" s="77" t="str">
        <f ca="1">_xlfn.FORMULATEXT(D17)</f>
        <v>=D16&gt;D15</v>
      </c>
    </row>
    <row r="19" spans="1:6" ht="12.75" x14ac:dyDescent="0.2">
      <c r="A19" s="93" t="s">
        <v>71</v>
      </c>
      <c r="B19" s="105" t="s">
        <v>74</v>
      </c>
    </row>
    <row r="20" spans="1:6" x14ac:dyDescent="0.2">
      <c r="A20" s="93" t="s">
        <v>70</v>
      </c>
      <c r="B20" s="94" t="s">
        <v>72</v>
      </c>
    </row>
    <row r="21" spans="1:6" x14ac:dyDescent="0.2">
      <c r="A21" s="93" t="s">
        <v>69</v>
      </c>
      <c r="B21" s="94" t="s">
        <v>67</v>
      </c>
      <c r="C21" s="93"/>
    </row>
    <row r="22" spans="1:6" x14ac:dyDescent="0.2">
      <c r="A22" s="93" t="s">
        <v>68</v>
      </c>
      <c r="B22" s="94" t="s">
        <v>66</v>
      </c>
      <c r="C22" s="93"/>
    </row>
    <row r="23" spans="1:6" x14ac:dyDescent="0.2">
      <c r="A23" s="93" t="s">
        <v>64</v>
      </c>
      <c r="B23" s="94" t="s">
        <v>63</v>
      </c>
    </row>
  </sheetData>
  <mergeCells count="6">
    <mergeCell ref="B4:F4"/>
    <mergeCell ref="A1:F1"/>
    <mergeCell ref="B2:C2"/>
    <mergeCell ref="B3:C3"/>
    <mergeCell ref="E2:F2"/>
    <mergeCell ref="E3:F3"/>
  </mergeCells>
  <conditionalFormatting sqref="B3">
    <cfRule type="expression" dxfId="2" priority="1">
      <formula>B3="rejected"</formula>
    </cfRule>
    <cfRule type="expression" dxfId="1" priority="2">
      <formula>OR(B3="on-going",B3="open")</formula>
    </cfRule>
    <cfRule type="expression" dxfId="0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3" r:id="rId1"/>
    <hyperlink ref="B21" r:id="rId2"/>
    <hyperlink ref="B22" r:id="rId3"/>
    <hyperlink ref="B20" r:id="rId4"/>
    <hyperlink ref="E2:F2" r:id="rId5" display="Refer to »Toolbox: Produktfehler quantifizieren«"/>
    <hyperlink ref="B19" r:id="rId6"/>
  </hyperlinks>
  <pageMargins left="0.7" right="0.7" top="0.78740157499999996" bottom="0.78740157499999996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TP_Calculation</vt:lpstr>
      <vt:lpstr>TP_Example</vt:lpstr>
    </vt:vector>
  </TitlesOfParts>
  <Company>Litschke 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Safety Risk Analysis</dc:title>
  <dc:subject>Safety Essentials</dc:subject>
  <dc:creator>Litschke Nico</dc:creator>
  <cp:lastModifiedBy>Nico Litschke</cp:lastModifiedBy>
  <dcterms:created xsi:type="dcterms:W3CDTF">2020-09-08T08:50:13Z</dcterms:created>
  <dcterms:modified xsi:type="dcterms:W3CDTF">2020-09-18T08:19:41Z</dcterms:modified>
</cp:coreProperties>
</file>