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bookViews>
    <workbookView xWindow="0" yWindow="0" windowWidth="15345" windowHeight="46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8" i="1"/>
  <c r="E30" i="1"/>
  <c r="E27" i="1"/>
  <c r="E13" i="1"/>
  <c r="E14" i="1"/>
  <c r="E17" i="1"/>
  <c r="E18" i="1"/>
  <c r="E19" i="1"/>
  <c r="E20" i="1"/>
  <c r="E23" i="1"/>
  <c r="E25" i="1"/>
  <c r="E41" i="1"/>
  <c r="E42" i="1"/>
  <c r="E43" i="1"/>
</calcChain>
</file>

<file path=xl/sharedStrings.xml><?xml version="1.0" encoding="utf-8"?>
<sst xmlns="http://schemas.openxmlformats.org/spreadsheetml/2006/main" count="77" uniqueCount="47">
  <si>
    <t>Nombre del proyecto</t>
  </si>
  <si>
    <t>COTIZADOR</t>
  </si>
  <si>
    <t>Gerente del proyecto</t>
  </si>
  <si>
    <t>NICOLAS MORENO DURAN</t>
  </si>
  <si>
    <t>Entregable del proyecto</t>
  </si>
  <si>
    <t>Fecha de inicio</t>
  </si>
  <si>
    <t>Fecha final</t>
  </si>
  <si>
    <t>Avance general</t>
  </si>
  <si>
    <t>Tareas</t>
  </si>
  <si>
    <t>Responsable</t>
  </si>
  <si>
    <t>Días</t>
  </si>
  <si>
    <t>Estado</t>
  </si>
  <si>
    <t>Planeación</t>
  </si>
  <si>
    <t>Organización inicial de requerimentos</t>
  </si>
  <si>
    <t>Pablo M.</t>
  </si>
  <si>
    <t>Completado</t>
  </si>
  <si>
    <t>Analisis de requerimentos (detectar necesidades).</t>
  </si>
  <si>
    <t>Reunión inicial con el cliente</t>
  </si>
  <si>
    <t>Organización</t>
  </si>
  <si>
    <t>Reunir requerimentos de lógica de negocio</t>
  </si>
  <si>
    <t>Nicolas M.</t>
  </si>
  <si>
    <t>Sin empezar</t>
  </si>
  <si>
    <t>Diseño de interfaz gráfica</t>
  </si>
  <si>
    <t>Diseño de la base de datos</t>
  </si>
  <si>
    <t>Diseño de fórmulas de lógica de negocio</t>
  </si>
  <si>
    <t>Reunión con el cliente</t>
  </si>
  <si>
    <t>Ejecución</t>
  </si>
  <si>
    <t>Desarrollo de interfaz gráfica.</t>
  </si>
  <si>
    <t>Pruebas (Reunión con el cliente).</t>
  </si>
  <si>
    <t>Desarrollo de Base de datos.</t>
  </si>
  <si>
    <t>Desarrollo de fórmulas de lógica de negocio.</t>
  </si>
  <si>
    <t>Pruebas</t>
  </si>
  <si>
    <t>Pruebas finales.</t>
  </si>
  <si>
    <t>Reunión con el cliente.</t>
  </si>
  <si>
    <t>Fase de Entrega.</t>
  </si>
  <si>
    <t>Capacitación sobre manejo del corizador</t>
  </si>
  <si>
    <t>En progreso</t>
  </si>
  <si>
    <t>Atrasado</t>
  </si>
  <si>
    <t>Nombre del cliente</t>
  </si>
  <si>
    <t>GABRIEL CAMACHO ROLON</t>
  </si>
  <si>
    <t>Días laborales (total)</t>
  </si>
  <si>
    <t>Horas Laborales</t>
  </si>
  <si>
    <t>Costo total ($73 por hora)</t>
  </si>
  <si>
    <t>I.V.A</t>
  </si>
  <si>
    <t>Total con I.V.A</t>
  </si>
  <si>
    <t>Menos $6´500.00</t>
  </si>
  <si>
    <t>OPCIONAL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</si>
</sst>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m/d;@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3" fillId="6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67" fontId="3" fillId="5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4"/>
  <sheetViews>
    <sheetView tabSelected="1" topLeftCell="A19" zoomScale="115" zoomScaleNormal="115" workbookViewId="0">
      <selection activeCell="C26" sqref="C26"/>
    </sheetView>
  </sheetViews>
  <sheetFormatPr baseColWidth="10" defaultColWidth="12.5703125" defaultRowHeight="15" x14ac:dyDescent="0.25"/>
  <cols>
    <col min="1" max="1" width="47.140625" style="5" customWidth="1"/>
    <col min="2" max="2" width="31.7109375" style="5" customWidth="1"/>
    <col min="3" max="3" width="23.140625" style="4" bestFit="1" customWidth="1"/>
    <col min="4" max="4" width="16" style="4" bestFit="1" customWidth="1"/>
    <col min="5" max="5" width="17" style="5" customWidth="1"/>
    <col min="6" max="6" width="15.7109375" style="5" customWidth="1"/>
    <col min="7" max="46" width="5.140625" style="5" customWidth="1"/>
    <col min="47" max="16384" width="12.5703125" style="5"/>
  </cols>
  <sheetData>
    <row r="2" spans="1:46" ht="18.75" x14ac:dyDescent="0.25">
      <c r="A2" s="1" t="s">
        <v>0</v>
      </c>
      <c r="B2" s="2" t="s">
        <v>1</v>
      </c>
      <c r="C2" s="3"/>
    </row>
    <row r="3" spans="1:46" ht="18.75" x14ac:dyDescent="0.25">
      <c r="A3" s="1" t="s">
        <v>2</v>
      </c>
      <c r="B3" s="2" t="s">
        <v>3</v>
      </c>
      <c r="C3" s="3"/>
    </row>
    <row r="4" spans="1:46" ht="18.75" x14ac:dyDescent="0.25">
      <c r="A4" s="1" t="s">
        <v>38</v>
      </c>
      <c r="B4" s="2" t="s">
        <v>39</v>
      </c>
      <c r="C4" s="3"/>
    </row>
    <row r="5" spans="1:46" ht="18.75" x14ac:dyDescent="0.25">
      <c r="A5" s="1" t="s">
        <v>4</v>
      </c>
      <c r="B5" s="35">
        <v>44459</v>
      </c>
      <c r="C5" s="3"/>
    </row>
    <row r="6" spans="1:46" ht="18.75" x14ac:dyDescent="0.25">
      <c r="A6" s="1"/>
      <c r="B6" s="2"/>
      <c r="C6" s="3"/>
    </row>
    <row r="7" spans="1:46" ht="18.75" x14ac:dyDescent="0.25">
      <c r="A7" s="1" t="s">
        <v>5</v>
      </c>
      <c r="B7" s="6">
        <v>44024</v>
      </c>
      <c r="C7" s="3"/>
    </row>
    <row r="8" spans="1:46" ht="18.75" x14ac:dyDescent="0.25">
      <c r="A8" s="1" t="s">
        <v>6</v>
      </c>
      <c r="B8" s="6">
        <v>42286</v>
      </c>
      <c r="C8" s="3"/>
    </row>
    <row r="9" spans="1:46" ht="18.75" x14ac:dyDescent="0.25">
      <c r="A9" s="1" t="s">
        <v>7</v>
      </c>
      <c r="B9" s="7">
        <v>0.2</v>
      </c>
      <c r="C9" s="3"/>
    </row>
    <row r="10" spans="1:46" x14ac:dyDescent="0.25">
      <c r="A10" s="2"/>
      <c r="B10" s="2"/>
      <c r="C10" s="3"/>
    </row>
    <row r="11" spans="1:46" ht="30" customHeight="1" x14ac:dyDescent="0.25">
      <c r="A11" s="8" t="s">
        <v>8</v>
      </c>
      <c r="B11" s="8" t="s">
        <v>9</v>
      </c>
      <c r="C11" s="9" t="s">
        <v>5</v>
      </c>
      <c r="D11" s="9" t="s">
        <v>6</v>
      </c>
      <c r="E11" s="8" t="s">
        <v>10</v>
      </c>
      <c r="F11" s="10" t="s">
        <v>11</v>
      </c>
      <c r="G11" s="40">
        <v>44024</v>
      </c>
      <c r="H11" s="40">
        <v>44025</v>
      </c>
      <c r="I11" s="40">
        <v>44026</v>
      </c>
      <c r="J11" s="40">
        <v>44027</v>
      </c>
      <c r="K11" s="40">
        <v>44410</v>
      </c>
      <c r="L11" s="40">
        <v>44411</v>
      </c>
      <c r="M11" s="40">
        <v>44412</v>
      </c>
      <c r="N11" s="40">
        <v>44413</v>
      </c>
      <c r="O11" s="40">
        <v>44414</v>
      </c>
      <c r="P11" s="40">
        <v>44417</v>
      </c>
      <c r="Q11" s="40">
        <v>44418</v>
      </c>
      <c r="R11" s="40">
        <v>44419</v>
      </c>
      <c r="S11" s="40">
        <v>44420</v>
      </c>
      <c r="T11" s="11">
        <v>44421</v>
      </c>
      <c r="U11" s="11">
        <v>44424</v>
      </c>
      <c r="V11" s="11">
        <v>44425</v>
      </c>
      <c r="W11" s="11">
        <v>44426</v>
      </c>
      <c r="X11" s="11">
        <v>44427</v>
      </c>
      <c r="Y11" s="11">
        <v>44428</v>
      </c>
      <c r="Z11" s="11">
        <v>44431</v>
      </c>
      <c r="AA11" s="11">
        <v>44432</v>
      </c>
      <c r="AB11" s="11">
        <v>44433</v>
      </c>
      <c r="AC11" s="11">
        <v>44434</v>
      </c>
      <c r="AD11" s="11">
        <v>44435</v>
      </c>
      <c r="AE11" s="11">
        <v>44073</v>
      </c>
      <c r="AF11" s="11">
        <v>44074</v>
      </c>
      <c r="AG11" s="11">
        <v>44440</v>
      </c>
      <c r="AH11" s="11">
        <v>44441</v>
      </c>
      <c r="AI11" s="11">
        <v>44442</v>
      </c>
      <c r="AJ11" s="11">
        <v>44445</v>
      </c>
      <c r="AK11" s="11">
        <v>44446</v>
      </c>
      <c r="AL11" s="11">
        <v>44447</v>
      </c>
      <c r="AM11" s="11">
        <v>44448</v>
      </c>
      <c r="AN11" s="11">
        <v>44449</v>
      </c>
      <c r="AO11" s="11">
        <v>44452</v>
      </c>
      <c r="AP11" s="11">
        <v>44453</v>
      </c>
      <c r="AQ11" s="11">
        <v>44454</v>
      </c>
      <c r="AR11" s="11">
        <v>44456</v>
      </c>
      <c r="AS11" s="11">
        <v>44457</v>
      </c>
      <c r="AT11" s="11">
        <v>44459</v>
      </c>
    </row>
    <row r="12" spans="1:46" ht="22.15" customHeight="1" x14ac:dyDescent="0.25">
      <c r="A12" s="12" t="s">
        <v>12</v>
      </c>
      <c r="B12" s="13"/>
      <c r="C12" s="14"/>
      <c r="D12" s="14"/>
      <c r="E12" s="13"/>
      <c r="F12" s="15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ht="22.15" customHeight="1" x14ac:dyDescent="0.25">
      <c r="A13" s="18" t="s">
        <v>13</v>
      </c>
      <c r="B13" s="18" t="s">
        <v>14</v>
      </c>
      <c r="C13" s="19">
        <v>44389</v>
      </c>
      <c r="D13" s="19">
        <v>44389</v>
      </c>
      <c r="E13" s="18">
        <f>D13-C13+1</f>
        <v>1</v>
      </c>
      <c r="F13" s="20" t="s">
        <v>15</v>
      </c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</row>
    <row r="14" spans="1:46" ht="22.15" customHeight="1" x14ac:dyDescent="0.25">
      <c r="A14" s="18" t="s">
        <v>16</v>
      </c>
      <c r="B14" s="18" t="s">
        <v>14</v>
      </c>
      <c r="C14" s="19">
        <v>44390</v>
      </c>
      <c r="D14" s="19">
        <v>44392</v>
      </c>
      <c r="E14" s="18">
        <f t="shared" ref="E14" si="0">D14-C14+1</f>
        <v>3</v>
      </c>
      <c r="F14" s="20" t="s">
        <v>15</v>
      </c>
      <c r="G14" s="22"/>
      <c r="H14" s="21"/>
      <c r="I14" s="21"/>
      <c r="J14" s="2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</row>
    <row r="15" spans="1:46" ht="22.15" customHeight="1" x14ac:dyDescent="0.25">
      <c r="A15" s="23" t="s">
        <v>17</v>
      </c>
      <c r="B15" s="18" t="s">
        <v>14</v>
      </c>
      <c r="C15" s="19">
        <v>44399</v>
      </c>
      <c r="D15" s="19">
        <v>44399</v>
      </c>
      <c r="E15" s="18"/>
      <c r="F15" s="20" t="s">
        <v>15</v>
      </c>
      <c r="G15" s="24"/>
      <c r="H15" s="24"/>
      <c r="I15" s="24"/>
      <c r="J15" s="24"/>
      <c r="K15" s="24"/>
      <c r="L15" s="24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6" ht="22.15" customHeight="1" x14ac:dyDescent="0.25">
      <c r="A16" s="25" t="s">
        <v>18</v>
      </c>
      <c r="B16" s="26"/>
      <c r="C16" s="27"/>
      <c r="D16" s="27"/>
      <c r="E16" s="26"/>
      <c r="F16" s="28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ht="22.5" customHeight="1" x14ac:dyDescent="0.25">
      <c r="A17" s="29" t="s">
        <v>19</v>
      </c>
      <c r="B17" s="18" t="s">
        <v>20</v>
      </c>
      <c r="C17" s="19">
        <v>44410</v>
      </c>
      <c r="D17" s="19">
        <v>44414</v>
      </c>
      <c r="E17" s="18">
        <f>D17-C17+1</f>
        <v>5</v>
      </c>
      <c r="F17" s="30" t="s">
        <v>21</v>
      </c>
      <c r="G17" s="24"/>
      <c r="H17" s="22"/>
      <c r="I17" s="22"/>
      <c r="J17" s="22"/>
      <c r="K17" s="31"/>
      <c r="L17" s="31"/>
      <c r="M17" s="31"/>
      <c r="N17" s="31"/>
      <c r="O17" s="31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</row>
    <row r="18" spans="1:46" ht="22.15" customHeight="1" x14ac:dyDescent="0.25">
      <c r="A18" s="29" t="s">
        <v>22</v>
      </c>
      <c r="B18" s="18" t="s">
        <v>14</v>
      </c>
      <c r="C18" s="19">
        <v>44410</v>
      </c>
      <c r="D18" s="19">
        <v>44414</v>
      </c>
      <c r="E18" s="18">
        <f t="shared" ref="E18:E20" si="1">D18-C18+1</f>
        <v>5</v>
      </c>
      <c r="F18" s="30" t="s">
        <v>21</v>
      </c>
      <c r="G18" s="24"/>
      <c r="H18" s="22"/>
      <c r="I18" s="22"/>
      <c r="J18" s="22"/>
      <c r="K18" s="31"/>
      <c r="L18" s="31"/>
      <c r="M18" s="31"/>
      <c r="N18" s="31"/>
      <c r="O18" s="31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</row>
    <row r="19" spans="1:46" ht="22.15" customHeight="1" x14ac:dyDescent="0.25">
      <c r="A19" s="29" t="s">
        <v>23</v>
      </c>
      <c r="B19" s="18" t="s">
        <v>20</v>
      </c>
      <c r="C19" s="19">
        <v>42225</v>
      </c>
      <c r="D19" s="19">
        <v>42229</v>
      </c>
      <c r="E19" s="18">
        <f t="shared" si="1"/>
        <v>5</v>
      </c>
      <c r="F19" s="30" t="s">
        <v>21</v>
      </c>
      <c r="G19" s="24"/>
      <c r="H19" s="22"/>
      <c r="I19" s="22"/>
      <c r="J19" s="22"/>
      <c r="K19" s="22"/>
      <c r="L19" s="22"/>
      <c r="M19" s="22"/>
      <c r="N19" s="22"/>
      <c r="O19" s="22"/>
      <c r="P19" s="31"/>
      <c r="Q19" s="31"/>
      <c r="R19" s="31"/>
      <c r="S19" s="31"/>
      <c r="T19" s="31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</row>
    <row r="20" spans="1:46" ht="22.15" customHeight="1" x14ac:dyDescent="0.25">
      <c r="A20" s="29" t="s">
        <v>24</v>
      </c>
      <c r="B20" s="18" t="s">
        <v>20</v>
      </c>
      <c r="C20" s="19">
        <v>42225</v>
      </c>
      <c r="D20" s="19">
        <v>42229</v>
      </c>
      <c r="E20" s="18">
        <f t="shared" si="1"/>
        <v>5</v>
      </c>
      <c r="F20" s="30" t="s">
        <v>21</v>
      </c>
      <c r="G20" s="24"/>
      <c r="H20" s="22"/>
      <c r="I20" s="22"/>
      <c r="J20" s="22"/>
      <c r="K20" s="22"/>
      <c r="L20" s="22"/>
      <c r="M20" s="22"/>
      <c r="N20" s="22"/>
      <c r="O20" s="22"/>
      <c r="P20" s="31"/>
      <c r="Q20" s="31"/>
      <c r="R20" s="31"/>
      <c r="S20" s="31"/>
      <c r="T20" s="31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</row>
    <row r="21" spans="1:46" ht="22.15" customHeight="1" x14ac:dyDescent="0.25">
      <c r="A21" s="29" t="s">
        <v>25</v>
      </c>
      <c r="B21" s="18" t="s">
        <v>14</v>
      </c>
      <c r="C21" s="19">
        <v>44421</v>
      </c>
      <c r="D21" s="19">
        <v>44421</v>
      </c>
      <c r="E21" s="18"/>
      <c r="F21" s="32"/>
      <c r="G21" s="24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31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</row>
    <row r="22" spans="1:46" ht="22.15" customHeight="1" x14ac:dyDescent="0.25">
      <c r="A22" s="25" t="s">
        <v>26</v>
      </c>
      <c r="B22" s="26"/>
      <c r="C22" s="27"/>
      <c r="D22" s="27"/>
      <c r="E22" s="26"/>
      <c r="F22" s="33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</row>
    <row r="23" spans="1:46" ht="22.15" customHeight="1" x14ac:dyDescent="0.25">
      <c r="A23" s="34" t="s">
        <v>27</v>
      </c>
      <c r="B23" s="18" t="s">
        <v>14</v>
      </c>
      <c r="C23" s="19">
        <v>44424</v>
      </c>
      <c r="D23" s="19">
        <v>44428</v>
      </c>
      <c r="E23" s="18">
        <f>D23-C23+1</f>
        <v>5</v>
      </c>
      <c r="F23" s="30" t="s">
        <v>21</v>
      </c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31"/>
      <c r="V23" s="31"/>
      <c r="W23" s="31"/>
      <c r="X23" s="31"/>
      <c r="Y23" s="31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</row>
    <row r="24" spans="1:46" ht="22.15" customHeight="1" x14ac:dyDescent="0.25">
      <c r="A24" s="34" t="s">
        <v>28</v>
      </c>
      <c r="B24" s="18" t="s">
        <v>14</v>
      </c>
      <c r="C24" s="19">
        <v>44428</v>
      </c>
      <c r="D24" s="19">
        <v>44428</v>
      </c>
      <c r="E24" s="18"/>
      <c r="F24" s="30"/>
      <c r="G24" s="24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31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</row>
    <row r="25" spans="1:46" ht="22.15" customHeight="1" x14ac:dyDescent="0.25">
      <c r="A25" s="29" t="s">
        <v>29</v>
      </c>
      <c r="B25" s="18" t="s">
        <v>20</v>
      </c>
      <c r="C25" s="19">
        <v>44431</v>
      </c>
      <c r="D25" s="19">
        <v>44435</v>
      </c>
      <c r="E25" s="18">
        <f t="shared" ref="E25" si="2">D25-C25+1</f>
        <v>5</v>
      </c>
      <c r="F25" s="30" t="s">
        <v>21</v>
      </c>
      <c r="G25" s="24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31"/>
      <c r="AA25" s="31"/>
      <c r="AB25" s="31"/>
      <c r="AC25" s="31"/>
      <c r="AD25" s="3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</row>
    <row r="26" spans="1:46" ht="22.15" customHeight="1" x14ac:dyDescent="0.25">
      <c r="A26" s="29" t="s">
        <v>28</v>
      </c>
      <c r="B26" s="18" t="s">
        <v>20</v>
      </c>
      <c r="C26" s="19">
        <v>44435</v>
      </c>
      <c r="D26" s="19">
        <v>44435</v>
      </c>
      <c r="E26" s="18"/>
      <c r="F26" s="30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3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</row>
    <row r="27" spans="1:46" ht="22.15" customHeight="1" x14ac:dyDescent="0.25">
      <c r="A27" s="29" t="s">
        <v>30</v>
      </c>
      <c r="B27" s="18" t="s">
        <v>20</v>
      </c>
      <c r="C27" s="19">
        <v>42246</v>
      </c>
      <c r="D27" s="19">
        <v>42257</v>
      </c>
      <c r="E27" s="18">
        <f>D27-C27-1</f>
        <v>10</v>
      </c>
      <c r="F27" s="30" t="s">
        <v>21</v>
      </c>
      <c r="G27" s="24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22"/>
      <c r="AP27" s="22"/>
      <c r="AQ27" s="22"/>
      <c r="AR27" s="22"/>
      <c r="AS27" s="22"/>
      <c r="AT27" s="22"/>
    </row>
    <row r="28" spans="1:46" ht="22.15" customHeight="1" x14ac:dyDescent="0.25">
      <c r="A28" s="29" t="s">
        <v>28</v>
      </c>
      <c r="B28" s="18" t="s">
        <v>20</v>
      </c>
      <c r="C28" s="19">
        <v>44449</v>
      </c>
      <c r="D28" s="19">
        <v>44449</v>
      </c>
      <c r="E28" s="18"/>
      <c r="F28" s="30"/>
      <c r="G28" s="2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31"/>
      <c r="AO28" s="22"/>
      <c r="AP28" s="22"/>
      <c r="AQ28" s="22"/>
      <c r="AR28" s="22"/>
      <c r="AS28" s="22"/>
      <c r="AT28" s="22"/>
    </row>
    <row r="29" spans="1:46" ht="22.15" customHeight="1" x14ac:dyDescent="0.25">
      <c r="A29" s="25" t="s">
        <v>31</v>
      </c>
      <c r="B29" s="26"/>
      <c r="C29" s="27"/>
      <c r="D29" s="27"/>
      <c r="E29" s="26"/>
      <c r="F29" s="33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</row>
    <row r="30" spans="1:46" ht="22.15" customHeight="1" x14ac:dyDescent="0.25">
      <c r="A30" s="29" t="s">
        <v>32</v>
      </c>
      <c r="B30" s="18" t="s">
        <v>14</v>
      </c>
      <c r="C30" s="19">
        <v>44452</v>
      </c>
      <c r="D30" s="19">
        <v>44457</v>
      </c>
      <c r="E30" s="18">
        <f>D30-C30</f>
        <v>5</v>
      </c>
      <c r="F30" s="30" t="s">
        <v>21</v>
      </c>
      <c r="G30" s="24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41"/>
      <c r="AK30" s="41"/>
      <c r="AL30" s="41"/>
      <c r="AM30" s="41"/>
      <c r="AN30" s="41"/>
      <c r="AO30" s="31"/>
      <c r="AP30" s="31"/>
      <c r="AQ30" s="31"/>
      <c r="AR30" s="31"/>
      <c r="AS30" s="31"/>
      <c r="AT30" s="22"/>
    </row>
    <row r="31" spans="1:46" ht="22.15" customHeight="1" x14ac:dyDescent="0.25">
      <c r="A31" s="29" t="s">
        <v>33</v>
      </c>
      <c r="B31" s="18" t="s">
        <v>14</v>
      </c>
      <c r="C31" s="19">
        <v>44459</v>
      </c>
      <c r="D31" s="19">
        <v>44459</v>
      </c>
      <c r="E31" s="18"/>
      <c r="F31" s="30" t="s">
        <v>21</v>
      </c>
      <c r="G31" s="24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31"/>
    </row>
    <row r="32" spans="1:46" ht="22.15" customHeight="1" x14ac:dyDescent="0.25">
      <c r="A32" s="25" t="s">
        <v>34</v>
      </c>
      <c r="B32" s="26"/>
      <c r="C32" s="27"/>
      <c r="D32" s="27"/>
      <c r="E32" s="26"/>
      <c r="F32" s="33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</row>
    <row r="33" spans="1:46" ht="22.15" customHeight="1" x14ac:dyDescent="0.25">
      <c r="A33" s="39" t="s">
        <v>35</v>
      </c>
      <c r="B33" s="22" t="s">
        <v>14</v>
      </c>
      <c r="C33" s="49">
        <v>44094</v>
      </c>
      <c r="D33" s="49">
        <v>44094</v>
      </c>
      <c r="E33" s="22"/>
      <c r="F33" s="50" t="s">
        <v>21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31"/>
    </row>
    <row r="34" spans="1:46" ht="15" customHeight="1" x14ac:dyDescent="0.25"/>
    <row r="38" spans="1:46" ht="18.75" x14ac:dyDescent="0.25">
      <c r="C38" s="36" t="s">
        <v>40</v>
      </c>
      <c r="D38" s="36"/>
      <c r="E38" s="46">
        <f>SUM(E13,E14,E17,E18,E19,E20,E23,E25,E27,E30-10)</f>
        <v>39</v>
      </c>
    </row>
    <row r="39" spans="1:46" ht="18.75" x14ac:dyDescent="0.25">
      <c r="C39" s="36" t="s">
        <v>41</v>
      </c>
      <c r="D39" s="36"/>
      <c r="E39" s="46">
        <f>E38*5</f>
        <v>195</v>
      </c>
    </row>
    <row r="40" spans="1:46" ht="18.75" x14ac:dyDescent="0.25">
      <c r="C40" s="36" t="s">
        <v>42</v>
      </c>
      <c r="D40" s="36"/>
      <c r="E40" s="44">
        <f>E39*75</f>
        <v>14625</v>
      </c>
    </row>
    <row r="41" spans="1:46" ht="18.75" x14ac:dyDescent="0.25">
      <c r="C41" s="47" t="s">
        <v>45</v>
      </c>
      <c r="D41" s="47"/>
      <c r="E41" s="48">
        <f>E40-6500</f>
        <v>8125</v>
      </c>
    </row>
    <row r="42" spans="1:46" ht="18.75" x14ac:dyDescent="0.25">
      <c r="A42" s="37" t="s">
        <v>36</v>
      </c>
      <c r="B42" s="42" t="s">
        <v>46</v>
      </c>
      <c r="C42" s="43" t="s">
        <v>43</v>
      </c>
      <c r="D42" s="43"/>
      <c r="E42" s="45">
        <f>E41*0.16</f>
        <v>1300</v>
      </c>
    </row>
    <row r="43" spans="1:46" ht="18.75" x14ac:dyDescent="0.25">
      <c r="A43" s="38" t="s">
        <v>37</v>
      </c>
      <c r="B43" s="42"/>
      <c r="C43" s="43" t="s">
        <v>44</v>
      </c>
      <c r="D43" s="43"/>
      <c r="E43" s="45">
        <f>E42+E41</f>
        <v>9425</v>
      </c>
    </row>
    <row r="44" spans="1:46" x14ac:dyDescent="0.25">
      <c r="A44" s="2"/>
      <c r="B44" s="2"/>
    </row>
  </sheetData>
  <mergeCells count="7">
    <mergeCell ref="B42:B43"/>
    <mergeCell ref="C38:D38"/>
    <mergeCell ref="C39:D39"/>
    <mergeCell ref="C40:D40"/>
    <mergeCell ref="C41:D41"/>
    <mergeCell ref="C42:D42"/>
    <mergeCell ref="C43:D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2021-07-30T04:43:27Z</dcterms:created>
  <dcterms:modified xsi:type="dcterms:W3CDTF">2021-07-30T05:31:07Z</dcterms:modified>
</cp:coreProperties>
</file>