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CAAB" lockStructure="1" lockWindows="1"/>
  <bookViews>
    <workbookView xWindow="165" yWindow="60" windowWidth="20130" windowHeight="7965"/>
  </bookViews>
  <sheets>
    <sheet name="SOLICITUD" sheetId="1" r:id="rId1"/>
    <sheet name="HA" sheetId="2" r:id="rId2"/>
    <sheet name="Hoja1" sheetId="3" state="hidden" r:id="rId3"/>
  </sheets>
  <externalReferences>
    <externalReference r:id="rId4"/>
    <externalReference r:id="rId5"/>
  </externalReferences>
  <definedNames>
    <definedName name="_xlnm.Print_Area" localSheetId="0">SOLICITUD!$A$1:$P$59</definedName>
    <definedName name="B_URBANOS">[1]TABLAS!$D$13:$D$24</definedName>
    <definedName name="C_BIEN">[1]TABLAS!$H$13:$H$17</definedName>
    <definedName name="comunas">Hoja1!$A$2:$A$347</definedName>
    <definedName name="Hipotecario">[1]TABLAS!$D$4:$D$9</definedName>
    <definedName name="Informe">[1]TABLAS!$B$3:$B$10</definedName>
    <definedName name="MAQ_EQUIPO">[1]TABLAS!$H$3:$H$7</definedName>
    <definedName name="Moneda">[1]TABLAS!$F$13:$F$14</definedName>
    <definedName name="Operación">[1]TABLAS!$B$12:$B$20</definedName>
    <definedName name="Pago">[1]TABLAS!$B$22:$B$26</definedName>
    <definedName name="R_AGRICOLA">[1]TABLAS!$F$3:$F$10</definedName>
    <definedName name="TOTA">'[2]Informe Tasación'!$M$221:$R$221</definedName>
    <definedName name="TOTP">'[2]Informe Tasación'!$M$212:$R$212</definedName>
    <definedName name="TOTT">'[2]Informe Tasación'!$M$203</definedName>
  </definedNames>
  <calcPr calcId="152511"/>
</workbook>
</file>

<file path=xl/calcChain.xml><?xml version="1.0" encoding="utf-8"?>
<calcChain xmlns="http://schemas.openxmlformats.org/spreadsheetml/2006/main">
  <c r="BB2" i="2" l="1"/>
  <c r="D2" i="2" l="1"/>
  <c r="AD2" i="2"/>
  <c r="AC2" i="2"/>
  <c r="Z2" i="2"/>
  <c r="Y2" i="2"/>
  <c r="X2" i="2"/>
  <c r="W2" i="2"/>
  <c r="V2" i="2"/>
  <c r="U2" i="2"/>
  <c r="T2" i="2"/>
  <c r="R2" i="2"/>
  <c r="Q2" i="2"/>
  <c r="P2" i="2"/>
  <c r="O2" i="2"/>
  <c r="C2" i="1" l="1"/>
  <c r="C47" i="1"/>
  <c r="H37" i="1"/>
  <c r="C49" i="1" l="1"/>
  <c r="AE2" i="2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2" i="3"/>
  <c r="G20" i="1" l="1"/>
  <c r="J35" i="1" s="1"/>
  <c r="N45" i="1" s="1"/>
  <c r="L35" i="1" l="1"/>
</calcChain>
</file>

<file path=xl/sharedStrings.xml><?xml version="1.0" encoding="utf-8"?>
<sst xmlns="http://schemas.openxmlformats.org/spreadsheetml/2006/main" count="1549" uniqueCount="578">
  <si>
    <t>SOLICITUD DE TASACIÓN</t>
  </si>
  <si>
    <t>Email:</t>
  </si>
  <si>
    <t>Nombre del Cliente:</t>
  </si>
  <si>
    <t>RUT:</t>
  </si>
  <si>
    <t>Selección de Tasador:</t>
  </si>
  <si>
    <t>Comuna:</t>
  </si>
  <si>
    <t>Tipo de Bien</t>
  </si>
  <si>
    <t>Otros Datos para individualizar el bien:</t>
  </si>
  <si>
    <t>Ejecutivo Solicitante:</t>
  </si>
  <si>
    <t>Teléfono:</t>
  </si>
  <si>
    <t>Nombre Contacto:</t>
  </si>
  <si>
    <t xml:space="preserve">ANTECEDENTES DEL CLIENTE </t>
  </si>
  <si>
    <t>Fecha Solicitud:</t>
  </si>
  <si>
    <t>Banca:</t>
  </si>
  <si>
    <t>Operación:</t>
  </si>
  <si>
    <t>Finalidad:</t>
  </si>
  <si>
    <t>Sucursal:</t>
  </si>
  <si>
    <t>N° Cuenta:</t>
  </si>
  <si>
    <t>Dirección:</t>
  </si>
  <si>
    <t>N°</t>
  </si>
  <si>
    <t>Modif.</t>
  </si>
  <si>
    <t>Tipo Modif.</t>
  </si>
  <si>
    <t>FECHA DE ASIGNACIÓN</t>
  </si>
  <si>
    <t>FECHA DE VISITA</t>
  </si>
  <si>
    <t>Fecha visita original - Para Regularización</t>
  </si>
  <si>
    <t>ENTREGA INFORME A CDO PARA VISAR</t>
  </si>
  <si>
    <t>ENTREGA A EJECUTIVO</t>
  </si>
  <si>
    <t>ESTADO</t>
  </si>
  <si>
    <t>EVENTOS</t>
  </si>
  <si>
    <t>HOY</t>
  </si>
  <si>
    <t>TOTAL DIAS EN PROCESO</t>
  </si>
  <si>
    <t>INCIDENCIA - Seguimiento</t>
  </si>
  <si>
    <t>COPIAR A</t>
  </si>
  <si>
    <t>EJECUTIVO SOLICITANTE</t>
  </si>
  <si>
    <t>SUCURSAL</t>
  </si>
  <si>
    <t>CENTRO DE COSTO</t>
  </si>
  <si>
    <t>BANCA SOLICITANTE</t>
  </si>
  <si>
    <t>SUCURSAL - Origen</t>
  </si>
  <si>
    <t>RUT</t>
  </si>
  <si>
    <t>DV</t>
  </si>
  <si>
    <t>CLIENTE</t>
  </si>
  <si>
    <t>TIPO DE INFORME</t>
  </si>
  <si>
    <t>TIPO DE BIEN</t>
  </si>
  <si>
    <t>NUEVA O USADA</t>
  </si>
  <si>
    <t>DIRECCIÓN BIEN A TASAR</t>
  </si>
  <si>
    <t>N° CASA - DEPTO</t>
  </si>
  <si>
    <t>ROL PROPIEDADES/ PLACA (VEHICULOS)</t>
  </si>
  <si>
    <t>COMUNA</t>
  </si>
  <si>
    <t>Centro costo:</t>
  </si>
  <si>
    <t>Valor Estimado:</t>
  </si>
  <si>
    <t>Rol:</t>
  </si>
  <si>
    <t>SOLICITANTE Y OPERACIÓN</t>
  </si>
  <si>
    <t>INDIVIDUALIZACIÓN DEL BIEN / ANTECEDENTES REQUERIDOS</t>
  </si>
  <si>
    <t>-</t>
  </si>
  <si>
    <t>CASAS</t>
  </si>
  <si>
    <t>DEPARTAMENTOS</t>
  </si>
  <si>
    <t>TERRENO PROYECTO INMOBILIARIO</t>
  </si>
  <si>
    <t>OFICINAS</t>
  </si>
  <si>
    <t>SITIOS Y TERRENOS URBANOS</t>
  </si>
  <si>
    <t>LOCALES COMERCIALES</t>
  </si>
  <si>
    <t>EDIFICIOS COMERCIALES A LA RENTA</t>
  </si>
  <si>
    <t>CONSTRUCCIONES INDUSTRIALES</t>
  </si>
  <si>
    <t>PREDIOS AGRÍCOLAS Y FORESTALES</t>
  </si>
  <si>
    <t>ESTACIONAMIENTOS</t>
  </si>
  <si>
    <t>BIENES RAICES RURALES</t>
  </si>
  <si>
    <t>DERECHOS DE AGUA</t>
  </si>
  <si>
    <t>PLANTACIONES O VUELOS FORESTALES</t>
  </si>
  <si>
    <t>INSTALACIONES</t>
  </si>
  <si>
    <t>MAQUINARIAS Y/O EQUIPOS</t>
  </si>
  <si>
    <t>EDIFICIOS DE DESTINO ESPECIFICOS(EDUCACIÓN)</t>
  </si>
  <si>
    <t>EDIFICIOS DE DESTINO ESPECIFICOS(INSTITUCIONAL)</t>
  </si>
  <si>
    <t>PERTENENCIAS MINERAS</t>
  </si>
  <si>
    <t>PROYECTO INFRAESTRUCTURA PUBLICA</t>
  </si>
  <si>
    <t>PROYECTO GENERACIÓN DE ENERGÍA</t>
  </si>
  <si>
    <t>AERONAVES</t>
  </si>
  <si>
    <t>EMBARCACIONES O NAVES MARITIMAS</t>
  </si>
  <si>
    <t>MUELLES</t>
  </si>
  <si>
    <t>Región</t>
  </si>
  <si>
    <t>PROVINCIA</t>
  </si>
  <si>
    <t>REGIÓN</t>
  </si>
  <si>
    <t>LETRA</t>
  </si>
  <si>
    <t> ALGARROBO </t>
  </si>
  <si>
    <t>SAN ANTONIO</t>
  </si>
  <si>
    <t>VALPARAÍSO</t>
  </si>
  <si>
    <t>V</t>
  </si>
  <si>
    <t> ALHUÉ </t>
  </si>
  <si>
    <t>MELIPILLA</t>
  </si>
  <si>
    <t>METROPOLITANA</t>
  </si>
  <si>
    <t>RM</t>
  </si>
  <si>
    <t> ALTO BÍOBÍO </t>
  </si>
  <si>
    <t>BIOBÍO</t>
  </si>
  <si>
    <t>VIII</t>
  </si>
  <si>
    <t> ALTO DEL CARMEN </t>
  </si>
  <si>
    <t>HUASCO</t>
  </si>
  <si>
    <t>ATACAMA</t>
  </si>
  <si>
    <t>III</t>
  </si>
  <si>
    <t> ALTO HOSPICIO </t>
  </si>
  <si>
    <t>IQUIQUE</t>
  </si>
  <si>
    <t>TARAPACÁ</t>
  </si>
  <si>
    <t>I</t>
  </si>
  <si>
    <t> ANCUD </t>
  </si>
  <si>
    <t>CHILOÉ</t>
  </si>
  <si>
    <t>LOS LAGOS</t>
  </si>
  <si>
    <t>X</t>
  </si>
  <si>
    <t> ANDACOLLO </t>
  </si>
  <si>
    <t>ELQUI</t>
  </si>
  <si>
    <t>COQUIMBO</t>
  </si>
  <si>
    <t>IV</t>
  </si>
  <si>
    <t> ANGOL </t>
  </si>
  <si>
    <t>MALLECO</t>
  </si>
  <si>
    <t>LA ARAUCANÍA</t>
  </si>
  <si>
    <t>IX</t>
  </si>
  <si>
    <t> ANTÁRTICA </t>
  </si>
  <si>
    <t>ANTÁRTICA CHILENA</t>
  </si>
  <si>
    <t>MAGALLANES</t>
  </si>
  <si>
    <t>XII</t>
  </si>
  <si>
    <t> ANTOFAGASTA </t>
  </si>
  <si>
    <t>ANTOFAGASTA</t>
  </si>
  <si>
    <t>II</t>
  </si>
  <si>
    <t> ANTUCO </t>
  </si>
  <si>
    <t> ARAUCO </t>
  </si>
  <si>
    <t>ARAUCO</t>
  </si>
  <si>
    <t> ARICA </t>
  </si>
  <si>
    <t>ARICA</t>
  </si>
  <si>
    <t>ARICA Y PARINACOTA</t>
  </si>
  <si>
    <t>XIV</t>
  </si>
  <si>
    <t> AYSÉN </t>
  </si>
  <si>
    <t>AYSÉN</t>
  </si>
  <si>
    <t>XI</t>
  </si>
  <si>
    <t> BUIN </t>
  </si>
  <si>
    <t>MAIPO</t>
  </si>
  <si>
    <t> BULNES </t>
  </si>
  <si>
    <t>ÑUBLE</t>
  </si>
  <si>
    <t> CABILDO </t>
  </si>
  <si>
    <t>PETORCA</t>
  </si>
  <si>
    <t> CABRERO </t>
  </si>
  <si>
    <t> CALAMA </t>
  </si>
  <si>
    <t>EL LOA</t>
  </si>
  <si>
    <t> CALBUCO </t>
  </si>
  <si>
    <t>LLANQUIHUE</t>
  </si>
  <si>
    <t> CALDERA </t>
  </si>
  <si>
    <t>COPIAPÓ</t>
  </si>
  <si>
    <t> LA CALERA </t>
  </si>
  <si>
    <t>QUILLOTA</t>
  </si>
  <si>
    <t> CALERA DE TANGO </t>
  </si>
  <si>
    <t> CALLE LARGA </t>
  </si>
  <si>
    <t>LOS ANDES</t>
  </si>
  <si>
    <t> CAMARONES </t>
  </si>
  <si>
    <t> CAMIÑA </t>
  </si>
  <si>
    <t> CANELA </t>
  </si>
  <si>
    <t>CHOAPA</t>
  </si>
  <si>
    <t> CAÑETE </t>
  </si>
  <si>
    <t> CARAHUE </t>
  </si>
  <si>
    <t>CAUTÍN</t>
  </si>
  <si>
    <t> CARTAGENA </t>
  </si>
  <si>
    <t> CASABLANCA </t>
  </si>
  <si>
    <t> CASTRO </t>
  </si>
  <si>
    <t> CATEMU </t>
  </si>
  <si>
    <t>SAN FELIPE</t>
  </si>
  <si>
    <t> CAUQUENES </t>
  </si>
  <si>
    <t>CAUQUENES</t>
  </si>
  <si>
    <t>MAULE</t>
  </si>
  <si>
    <t>VII</t>
  </si>
  <si>
    <t> CERRILLOS </t>
  </si>
  <si>
    <t>SANTIAGO</t>
  </si>
  <si>
    <t> CERRO NAVIA </t>
  </si>
  <si>
    <t> CHAITÉN </t>
  </si>
  <si>
    <t>PALENA</t>
  </si>
  <si>
    <t> CHANCO </t>
  </si>
  <si>
    <t> CHAÑARAL </t>
  </si>
  <si>
    <t>CHAÑARAL</t>
  </si>
  <si>
    <t> CHÉPICA </t>
  </si>
  <si>
    <t>COLCHAGUA</t>
  </si>
  <si>
    <t>LIBERTADOR</t>
  </si>
  <si>
    <t>VI</t>
  </si>
  <si>
    <t> CHIGUAYANTE </t>
  </si>
  <si>
    <t>CONCEPCIÓN</t>
  </si>
  <si>
    <t> CHILE CHICO </t>
  </si>
  <si>
    <t>GENERAL CARRERA</t>
  </si>
  <si>
    <t> CHILLÁN </t>
  </si>
  <si>
    <t> CHILLÁN VIEJO </t>
  </si>
  <si>
    <t> CHIMBARONGO </t>
  </si>
  <si>
    <t> CHOLCHOL </t>
  </si>
  <si>
    <t> CHONCHI </t>
  </si>
  <si>
    <t> CISNES </t>
  </si>
  <si>
    <t> COBQUECURA </t>
  </si>
  <si>
    <t> COCHAMÓ </t>
  </si>
  <si>
    <t> COCHRANE </t>
  </si>
  <si>
    <t>CAPITÁN PRAT</t>
  </si>
  <si>
    <t> CODEGUA </t>
  </si>
  <si>
    <t>CACHAPOAL</t>
  </si>
  <si>
    <t> COELEMU </t>
  </si>
  <si>
    <t> COIHAIQUE </t>
  </si>
  <si>
    <t>COIHAIQUE</t>
  </si>
  <si>
    <t> COIHUECO </t>
  </si>
  <si>
    <t> COINCO </t>
  </si>
  <si>
    <t> COLBÚN </t>
  </si>
  <si>
    <t>LINARES</t>
  </si>
  <si>
    <t> COLCHANE </t>
  </si>
  <si>
    <t> COLINA </t>
  </si>
  <si>
    <t>CHACABUCO</t>
  </si>
  <si>
    <t> COLLIPULLI </t>
  </si>
  <si>
    <t> COLTAUCO </t>
  </si>
  <si>
    <t> COMBARBALÁ </t>
  </si>
  <si>
    <t>LIMARÍ</t>
  </si>
  <si>
    <t> CONCEPCIÓN </t>
  </si>
  <si>
    <t> CONCHALÍ </t>
  </si>
  <si>
    <t> CONCÓN </t>
  </si>
  <si>
    <t> CONSTITUCÓN </t>
  </si>
  <si>
    <t>TALCA</t>
  </si>
  <si>
    <t> CONTULMO </t>
  </si>
  <si>
    <t> COPIAPÓ </t>
  </si>
  <si>
    <t> COQUIMBO </t>
  </si>
  <si>
    <t> CORONEL </t>
  </si>
  <si>
    <t> CORRAL </t>
  </si>
  <si>
    <t>VALDIVIA</t>
  </si>
  <si>
    <t>LOS RÍOS</t>
  </si>
  <si>
    <t>XV</t>
  </si>
  <si>
    <t> CUNCO </t>
  </si>
  <si>
    <t> CURACAUTÍN </t>
  </si>
  <si>
    <t> CURACAVÍ </t>
  </si>
  <si>
    <t> CURACO DE VÉLEZ </t>
  </si>
  <si>
    <t> CURANILAHUE </t>
  </si>
  <si>
    <t> CURARREHUE </t>
  </si>
  <si>
    <t> CUREPTO </t>
  </si>
  <si>
    <t> CURICÓ </t>
  </si>
  <si>
    <t>CURICÓ</t>
  </si>
  <si>
    <t> DALCAHUE </t>
  </si>
  <si>
    <t> DIEGO DE ALMAGRO </t>
  </si>
  <si>
    <t> DOÑIHUE </t>
  </si>
  <si>
    <t> EL BOSQUE </t>
  </si>
  <si>
    <t> EL CARMEN </t>
  </si>
  <si>
    <t> EL MONTE </t>
  </si>
  <si>
    <t>TALAGANTE</t>
  </si>
  <si>
    <t> EL QUISCO </t>
  </si>
  <si>
    <t> EL TABO </t>
  </si>
  <si>
    <t> EMPEDRADO </t>
  </si>
  <si>
    <t> ERCILLA </t>
  </si>
  <si>
    <t> ESTACIÓN CENTRAL </t>
  </si>
  <si>
    <t> FLORIDA </t>
  </si>
  <si>
    <t> FREIRE </t>
  </si>
  <si>
    <t> FREIRINA </t>
  </si>
  <si>
    <t> FRESIA </t>
  </si>
  <si>
    <t> FRUTILLAR </t>
  </si>
  <si>
    <t> FUTALEUFÚ </t>
  </si>
  <si>
    <t> FUTRONO </t>
  </si>
  <si>
    <t>RANCO</t>
  </si>
  <si>
    <t> GALVARINO </t>
  </si>
  <si>
    <t> GENERAL LAGOS </t>
  </si>
  <si>
    <t>PARINACOTA</t>
  </si>
  <si>
    <t> GORBEA </t>
  </si>
  <si>
    <t> GRANEROS </t>
  </si>
  <si>
    <t> GUAITECAS </t>
  </si>
  <si>
    <t> HIJUELAS </t>
  </si>
  <si>
    <t> HUALAIHUÉ </t>
  </si>
  <si>
    <t> HUALAÑÉ </t>
  </si>
  <si>
    <t> HUALPÉN </t>
  </si>
  <si>
    <t> HUALQUI </t>
  </si>
  <si>
    <t> HUARA </t>
  </si>
  <si>
    <t> HUASCO </t>
  </si>
  <si>
    <t> HUECHURABA </t>
  </si>
  <si>
    <t> ILLAPEL </t>
  </si>
  <si>
    <t> INDEPENDENCIA </t>
  </si>
  <si>
    <t> IQUIQUE </t>
  </si>
  <si>
    <t> ISLA DE MAIPO </t>
  </si>
  <si>
    <t> ISLA DE PASCUA </t>
  </si>
  <si>
    <t>ISLA DE PASCUA</t>
  </si>
  <si>
    <t> JUAN FERNÁNDEZ </t>
  </si>
  <si>
    <t> LA CISTERNA </t>
  </si>
  <si>
    <t> LA CRUZ </t>
  </si>
  <si>
    <t> LA ESTRELLA </t>
  </si>
  <si>
    <t>CARDENAL CARO</t>
  </si>
  <si>
    <t> LA FLORIDA </t>
  </si>
  <si>
    <t> LA GRANJA </t>
  </si>
  <si>
    <t> LA HIGUERA </t>
  </si>
  <si>
    <t> LA LIGUA </t>
  </si>
  <si>
    <t> LA PINTANA </t>
  </si>
  <si>
    <t> LA REINA </t>
  </si>
  <si>
    <t> LA SERENA </t>
  </si>
  <si>
    <t> LA UNIÓN </t>
  </si>
  <si>
    <t> LAGO RANCO </t>
  </si>
  <si>
    <t> LAGO VERDE </t>
  </si>
  <si>
    <t> LAGUNA BLANCA </t>
  </si>
  <si>
    <t> LAJA </t>
  </si>
  <si>
    <t> LAMPA </t>
  </si>
  <si>
    <t> LANCO </t>
  </si>
  <si>
    <t> LAS CABRAS </t>
  </si>
  <si>
    <t> LAS CONDES </t>
  </si>
  <si>
    <t> LAUTARO </t>
  </si>
  <si>
    <t> LEBU </t>
  </si>
  <si>
    <t> LICANTÉN </t>
  </si>
  <si>
    <t> LIMACHE </t>
  </si>
  <si>
    <t> LINARES </t>
  </si>
  <si>
    <t> LITUECHE </t>
  </si>
  <si>
    <t> LLANQUIHUE </t>
  </si>
  <si>
    <t> LLAY LLAY </t>
  </si>
  <si>
    <t> LO BARNECHEA </t>
  </si>
  <si>
    <t> LO ESPEJO </t>
  </si>
  <si>
    <t> LO PRADO </t>
  </si>
  <si>
    <t> LOLOL </t>
  </si>
  <si>
    <t> LONCOCHE </t>
  </si>
  <si>
    <t> LONGAVÍ </t>
  </si>
  <si>
    <t> LONQUIMAY </t>
  </si>
  <si>
    <t> LOS ALAMOS </t>
  </si>
  <si>
    <t> LOS ANDES </t>
  </si>
  <si>
    <t> LOS ANGELES </t>
  </si>
  <si>
    <t> LOS LAGOS </t>
  </si>
  <si>
    <t> LOS MUERMOS </t>
  </si>
  <si>
    <t> LOS SAUCES </t>
  </si>
  <si>
    <t> LOS VILOS </t>
  </si>
  <si>
    <t> LOTA </t>
  </si>
  <si>
    <t> LUMACO </t>
  </si>
  <si>
    <t> MACHALÍ </t>
  </si>
  <si>
    <t> MACUL </t>
  </si>
  <si>
    <t> MÁFIL </t>
  </si>
  <si>
    <t> MAIPÚ </t>
  </si>
  <si>
    <t> MALLOA </t>
  </si>
  <si>
    <t> MARCHIHUE </t>
  </si>
  <si>
    <t> MARÍA ELENA </t>
  </si>
  <si>
    <t>TOCOPILLA</t>
  </si>
  <si>
    <t> MARÍA PINTO </t>
  </si>
  <si>
    <t> MARIQUINA </t>
  </si>
  <si>
    <t> MAULE </t>
  </si>
  <si>
    <t> MAULLÍN </t>
  </si>
  <si>
    <t> MEJILLONES </t>
  </si>
  <si>
    <t> MELIPEUCO </t>
  </si>
  <si>
    <t> MELIPILLA </t>
  </si>
  <si>
    <t> MOLINA </t>
  </si>
  <si>
    <t> MONTE PATRIA </t>
  </si>
  <si>
    <t> MOSTAZAL </t>
  </si>
  <si>
    <t> MULCHÉN </t>
  </si>
  <si>
    <t> NACIMIENTO </t>
  </si>
  <si>
    <t> NANCAGUA </t>
  </si>
  <si>
    <t> NATALES </t>
  </si>
  <si>
    <t>ULTIMA ESPERANZA</t>
  </si>
  <si>
    <t> NAVARINO </t>
  </si>
  <si>
    <t> NAVIDAD </t>
  </si>
  <si>
    <t> NEGRETE </t>
  </si>
  <si>
    <t> NINHUE </t>
  </si>
  <si>
    <t> NOGALES </t>
  </si>
  <si>
    <t> NUEVA IMPERIAL </t>
  </si>
  <si>
    <t> ÑIQUÉN </t>
  </si>
  <si>
    <t> ÑUÑOA </t>
  </si>
  <si>
    <t> O'HIGGINS </t>
  </si>
  <si>
    <t>CAPITAN PRAT</t>
  </si>
  <si>
    <t> OLIVAR </t>
  </si>
  <si>
    <t> OLLAGÜE </t>
  </si>
  <si>
    <t> OLMUÉ </t>
  </si>
  <si>
    <t> OSORNO </t>
  </si>
  <si>
    <t>OSORNO</t>
  </si>
  <si>
    <t> OVALLE </t>
  </si>
  <si>
    <t> PADRE HURTADO </t>
  </si>
  <si>
    <t> PADRE LAS CASAS </t>
  </si>
  <si>
    <t> PAIGUANO </t>
  </si>
  <si>
    <t> PAILLACO </t>
  </si>
  <si>
    <t> PAINE </t>
  </si>
  <si>
    <t> PALENA </t>
  </si>
  <si>
    <t> PALMILLA </t>
  </si>
  <si>
    <t> PANGUIPULLI </t>
  </si>
  <si>
    <t> PANQUEHUE </t>
  </si>
  <si>
    <t> PAPUDO </t>
  </si>
  <si>
    <t> PAREDONES </t>
  </si>
  <si>
    <t> PARRAL </t>
  </si>
  <si>
    <t> PEDRO AGUIRRE CERDA </t>
  </si>
  <si>
    <t> PELARCO </t>
  </si>
  <si>
    <t> PELLUHUE </t>
  </si>
  <si>
    <t> PEMUCO </t>
  </si>
  <si>
    <t> PENCAHUE </t>
  </si>
  <si>
    <t> PENCO </t>
  </si>
  <si>
    <t> PEÑAFLOR </t>
  </si>
  <si>
    <t> PEÑALOLÉN </t>
  </si>
  <si>
    <t> PERALILLO </t>
  </si>
  <si>
    <t> PERQUENCO </t>
  </si>
  <si>
    <t> PETORCA </t>
  </si>
  <si>
    <t> PEUMO </t>
  </si>
  <si>
    <t> PICA </t>
  </si>
  <si>
    <t> PICHIDEGUA </t>
  </si>
  <si>
    <t> PICHILEMU </t>
  </si>
  <si>
    <t> PINTO </t>
  </si>
  <si>
    <t> PIRQUE </t>
  </si>
  <si>
    <t>CORDILLERA</t>
  </si>
  <si>
    <t> PITRUFQUÉN </t>
  </si>
  <si>
    <t> PLACILLA </t>
  </si>
  <si>
    <t> PORTEZUELO </t>
  </si>
  <si>
    <t> PORVENIR </t>
  </si>
  <si>
    <t>TIERRA DEL FUEGO</t>
  </si>
  <si>
    <t> POZO ALMONTE </t>
  </si>
  <si>
    <t> PRIMAVERA </t>
  </si>
  <si>
    <t> PROVIDENCIA </t>
  </si>
  <si>
    <t> PUCHUNCAVÍ </t>
  </si>
  <si>
    <t> PUCÓN </t>
  </si>
  <si>
    <t> PUDAHUEL </t>
  </si>
  <si>
    <t> PUENTE ALTO </t>
  </si>
  <si>
    <t> PUERTO MONTT </t>
  </si>
  <si>
    <t> PUERTO OCTAY </t>
  </si>
  <si>
    <t> PUERTO VARAS </t>
  </si>
  <si>
    <t> PUMANQUE </t>
  </si>
  <si>
    <t> PUNITAQUI </t>
  </si>
  <si>
    <t> PUNTA ARENAS </t>
  </si>
  <si>
    <t> PUQUELDÓN </t>
  </si>
  <si>
    <t> PURÉN </t>
  </si>
  <si>
    <t> PURRANQUE </t>
  </si>
  <si>
    <t> PUTAENDO </t>
  </si>
  <si>
    <t> PUTRE </t>
  </si>
  <si>
    <t> PUYEHUE </t>
  </si>
  <si>
    <t> QUEILÉN </t>
  </si>
  <si>
    <t> QUELLÓN </t>
  </si>
  <si>
    <t> QUEMCHI </t>
  </si>
  <si>
    <t> QUILACO </t>
  </si>
  <si>
    <t> QUILICURA </t>
  </si>
  <si>
    <t> QUILLECO </t>
  </si>
  <si>
    <t> QUILLÓN </t>
  </si>
  <si>
    <t> QUILLOTA </t>
  </si>
  <si>
    <t> QUILPUÉ </t>
  </si>
  <si>
    <t> QUINCHAO </t>
  </si>
  <si>
    <t> QUINTA DE TILCOCO </t>
  </si>
  <si>
    <t> QUINTA NORMAL </t>
  </si>
  <si>
    <t> QUINTERO </t>
  </si>
  <si>
    <t> QUIRIHUE </t>
  </si>
  <si>
    <t> RANCAGUA </t>
  </si>
  <si>
    <t> RÁNQUIL </t>
  </si>
  <si>
    <t> RAUCO </t>
  </si>
  <si>
    <t> RECOLETA </t>
  </si>
  <si>
    <t> RENAICO </t>
  </si>
  <si>
    <t> RENCA </t>
  </si>
  <si>
    <t> RENGO </t>
  </si>
  <si>
    <t> REQUÍNOA </t>
  </si>
  <si>
    <t> RETIRO </t>
  </si>
  <si>
    <t> RINCONADA </t>
  </si>
  <si>
    <t> RIO BUENO </t>
  </si>
  <si>
    <t> RÍO CLARO </t>
  </si>
  <si>
    <t> RÍO HURTADO </t>
  </si>
  <si>
    <t> RÍO IBÁÑEZ </t>
  </si>
  <si>
    <t> RÍO NEGRO </t>
  </si>
  <si>
    <t> RÍO VERDE </t>
  </si>
  <si>
    <t> ROMERAL </t>
  </si>
  <si>
    <t> PUERTO SAAVEDRA </t>
  </si>
  <si>
    <t> SAGRADA FAMILIA </t>
  </si>
  <si>
    <t> SALAMANCA </t>
  </si>
  <si>
    <t> SAN ANTONIO </t>
  </si>
  <si>
    <t> SAN BERNARDO </t>
  </si>
  <si>
    <t> SAN CARLOS </t>
  </si>
  <si>
    <t> SAN CLEMENTE </t>
  </si>
  <si>
    <t> SAN ESTEBAN </t>
  </si>
  <si>
    <t> SAN FABIÁN </t>
  </si>
  <si>
    <t> SAN FELIPE </t>
  </si>
  <si>
    <t> SAN FERNANDO </t>
  </si>
  <si>
    <t> SAN GREGORIO </t>
  </si>
  <si>
    <t> SAN IGNACIO </t>
  </si>
  <si>
    <t> SAN JAVIER </t>
  </si>
  <si>
    <t> SAN JOAQUÍN </t>
  </si>
  <si>
    <t> SAN JOSÉ DE MAIPO </t>
  </si>
  <si>
    <t> SAN JUAN DE LA COSTA </t>
  </si>
  <si>
    <t> SAN MIGUEL </t>
  </si>
  <si>
    <t> SAN NICOLÁS </t>
  </si>
  <si>
    <t> SAN PABLO </t>
  </si>
  <si>
    <t> SAN PEDRO </t>
  </si>
  <si>
    <t> SAN PEDRO DE ATACAMA </t>
  </si>
  <si>
    <t> SAN PEDRO DE LA PAZ </t>
  </si>
  <si>
    <t> SAN RAFAEL </t>
  </si>
  <si>
    <t> SAN RAMÓN </t>
  </si>
  <si>
    <t> SAN ROSENDO </t>
  </si>
  <si>
    <t> SAN VICENTE DE TAGUA TAGUA </t>
  </si>
  <si>
    <t> SANTA BÁRBARA </t>
  </si>
  <si>
    <t> SANTA CRUZ </t>
  </si>
  <si>
    <t> SANTA JUANA </t>
  </si>
  <si>
    <t> SANTA MARÍA </t>
  </si>
  <si>
    <t> SANTIAGO </t>
  </si>
  <si>
    <t> SANTO DOMINGO </t>
  </si>
  <si>
    <t> SIERRA GORDA </t>
  </si>
  <si>
    <t> TALAGANTE </t>
  </si>
  <si>
    <t> TALCA </t>
  </si>
  <si>
    <t> TALCAHUANO </t>
  </si>
  <si>
    <t> TALTAL </t>
  </si>
  <si>
    <t> TEMUCO </t>
  </si>
  <si>
    <t> TENO </t>
  </si>
  <si>
    <t> TEODORO SCHMIDT </t>
  </si>
  <si>
    <t> TIERRA AMARILLA </t>
  </si>
  <si>
    <t> TILTIL </t>
  </si>
  <si>
    <t> TIMAUKEL </t>
  </si>
  <si>
    <t> TIRÚA </t>
  </si>
  <si>
    <t> TOCOPILLA </t>
  </si>
  <si>
    <t> TOLTÉN </t>
  </si>
  <si>
    <t> TOME </t>
  </si>
  <si>
    <t> TORRES DEL PAINE </t>
  </si>
  <si>
    <t> TORTEL </t>
  </si>
  <si>
    <t> TRAIGUÉN </t>
  </si>
  <si>
    <t> TREGUACO </t>
  </si>
  <si>
    <t> TUCAPEL </t>
  </si>
  <si>
    <t> VALDIVIA </t>
  </si>
  <si>
    <t> VALLENAR </t>
  </si>
  <si>
    <t> VALPARAÍSO </t>
  </si>
  <si>
    <t> VICHUQUÉN </t>
  </si>
  <si>
    <t> VICTORIA </t>
  </si>
  <si>
    <t> VICUÑA </t>
  </si>
  <si>
    <t> VILCÚN </t>
  </si>
  <si>
    <t> VILLA ALEGRE </t>
  </si>
  <si>
    <t> VILLA ALEMANA </t>
  </si>
  <si>
    <t> VILLARRICA </t>
  </si>
  <si>
    <t> VIÑA DEL MAR </t>
  </si>
  <si>
    <t> VITACURA </t>
  </si>
  <si>
    <t> YERBAS BUENAS </t>
  </si>
  <si>
    <t> YUMBEL </t>
  </si>
  <si>
    <t> YUNGAY </t>
  </si>
  <si>
    <t> ZAPALLAR </t>
  </si>
  <si>
    <t xml:space="preserve">Personería: </t>
  </si>
  <si>
    <t>Celular o Teléfono:</t>
  </si>
  <si>
    <t>Grandes Empresas</t>
  </si>
  <si>
    <t>Inmobiliaria</t>
  </si>
  <si>
    <t>Normalización</t>
  </si>
  <si>
    <t>E-mail Cliente:</t>
  </si>
  <si>
    <t>E-mail contacto:</t>
  </si>
  <si>
    <t>OTROS</t>
  </si>
  <si>
    <t>USO MIXTO</t>
  </si>
  <si>
    <t>CorpoRativa</t>
  </si>
  <si>
    <t xml:space="preserve">Antecedentes </t>
  </si>
  <si>
    <t>Propiedades para la renta : Contrato de arriendo y Evaluación económica.</t>
  </si>
  <si>
    <t>Retasación : Adjuntar Tasación anterior.</t>
  </si>
  <si>
    <t>Bienes Agrícolas o Forestales: Escriturasdel predio  y de los derechos de agua (si hubiere).</t>
  </si>
  <si>
    <t>Vehículos y Maquinarias: Factura y Permiso de Circulación</t>
  </si>
  <si>
    <t>EDIFICIOS DE DESTINO ESPECIFICOS(SALUD)</t>
  </si>
  <si>
    <t>EDIFICIOS DE DESTINO ESPECIFICOS(HOTELERÍA Y HOSPEDAJE)</t>
  </si>
  <si>
    <t>BODEGAS -GALPONES - TALLERES</t>
  </si>
  <si>
    <t>CENTROS COMERCIALES</t>
  </si>
  <si>
    <t>VEHÍCULOS</t>
  </si>
  <si>
    <t>EQUIPAMIENTO DEPORTIVO</t>
  </si>
  <si>
    <t>ESTACIÓN DE SERVICIO</t>
  </si>
  <si>
    <t>Proyecto Inmobiliario:  Anteproyecto aprobado ó Permiso de Edificación y Evaluación económica.</t>
  </si>
  <si>
    <r>
      <t xml:space="preserve">Detalle cuenta </t>
    </r>
    <r>
      <rPr>
        <b/>
        <sz val="10"/>
        <color rgb="FFFF0000"/>
        <rFont val="Arial"/>
        <family val="2"/>
      </rPr>
      <t>debe pegar Print AS400 o IBS indicando saldo a la fecha de solicitud .</t>
    </r>
  </si>
  <si>
    <t>Provincia:</t>
  </si>
  <si>
    <t>En los siguientes casos se sugiere aportar los documentos indicados</t>
  </si>
  <si>
    <t>CENTROS DE REUNIÓN (NO CULTO)</t>
  </si>
  <si>
    <t>Tipo Tasación:</t>
  </si>
  <si>
    <t>Estado:</t>
  </si>
  <si>
    <t>Stgo. / R. Metropolitana</t>
  </si>
  <si>
    <t>819-26</t>
  </si>
  <si>
    <t>NOMBRE TASADOR</t>
  </si>
  <si>
    <t>CLIENTE ELIGE TASADOR (SI - NO)</t>
  </si>
  <si>
    <t>valor esperado</t>
  </si>
  <si>
    <t>Mts.2 Terreno
Ha Agrícolas</t>
  </si>
  <si>
    <t>Valor Unitario UF/m2
UF/ha</t>
  </si>
  <si>
    <t>Mts.2 construido</t>
  </si>
  <si>
    <t>Valor Unitario UF/m2</t>
  </si>
  <si>
    <t>VALOR COMERCIAL TASADOR</t>
  </si>
  <si>
    <t xml:space="preserve">VALOR LIQUIDACIÓN
TASADOR </t>
  </si>
  <si>
    <t>NOMBRE DEL ANALISTA</t>
  </si>
  <si>
    <t>VALOR COMERCIAL VISADO BANCO</t>
  </si>
  <si>
    <t>VALOR LIQUIDACIÓN VISADO BANCO</t>
  </si>
  <si>
    <t>MASIVO 1 A 5  MARCAR SI o NO</t>
  </si>
  <si>
    <t>PLAZO</t>
  </si>
  <si>
    <t>VALOR</t>
  </si>
  <si>
    <t>FORMA</t>
  </si>
  <si>
    <t>FECHA DE PROVISION</t>
  </si>
  <si>
    <t>MONTO DE PROVISIÓN</t>
  </si>
  <si>
    <t>HONORARIO DE TASACIÓN</t>
  </si>
  <si>
    <t>FECHA DE ENVIO A VALIDACION</t>
  </si>
  <si>
    <t>FACTURA</t>
  </si>
  <si>
    <t>HONORARIO DE TASACIÓN $</t>
  </si>
  <si>
    <t>FORMAS DE PAGO</t>
  </si>
  <si>
    <t>BANCO</t>
  </si>
  <si>
    <t>Carlos Chamorro Rebolledo</t>
  </si>
  <si>
    <t>Concepcion</t>
  </si>
  <si>
    <t>MINORISTA EMPRESAS</t>
  </si>
  <si>
    <t>CRÉDITO COMERCIAL</t>
  </si>
  <si>
    <t>INVERSIONES MM SPA</t>
  </si>
  <si>
    <t>carlos.chamorro@itau.cl</t>
  </si>
  <si>
    <t>4295</t>
  </si>
  <si>
    <t>76511882</t>
  </si>
  <si>
    <t>4</t>
  </si>
  <si>
    <t xml:space="preserve">209634400 </t>
  </si>
  <si>
    <t>EMPRESA E INMOBILIARIA</t>
  </si>
  <si>
    <t>monigallardoc@hotmail.com</t>
  </si>
  <si>
    <t>998208416</t>
  </si>
  <si>
    <t>Monica Gallardo Contreras</t>
  </si>
  <si>
    <t>TASACIÓN</t>
  </si>
  <si>
    <t>NUEVO</t>
  </si>
  <si>
    <t>CALLE OSLO 330 DPTO 404, EST E5 Y BOD 47, Las condes</t>
  </si>
  <si>
    <t>1509-4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</si>
</sst>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(* #,##0_);_(* \(#,##0\);_(* &quot;-&quot;??_);_(@_)"/>
    <numFmt numFmtId="166" formatCode="_-[$€-2]\ * #,##0.00_-;\-[$€-2]\ * #,##0.00_-;_-[$€-2]\ * &quot;-&quot;??_-"/>
    <numFmt numFmtId="167" formatCode="[$$-340A]\ #,##0"/>
  </numFmts>
  <fonts count="28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  <font>
      <u/>
      <sz val="10"/>
      <color indexed="12"/>
      <name val="Arial"/>
      <family val="2"/>
    </font>
    <font>
      <b/>
      <i/>
      <sz val="10"/>
      <color indexed="62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1"/>
      <name val="Arial"/>
      <family val="2"/>
    </font>
    <font>
      <b/>
      <sz val="20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u/>
      <sz val="9"/>
      <color indexed="12"/>
      <name val="Arial"/>
      <family val="2"/>
    </font>
    <font>
      <sz val="10"/>
      <color theme="0"/>
      <name val="Arial"/>
      <family val="2"/>
    </font>
    <font>
      <b/>
      <sz val="8"/>
      <name val="Arial"/>
      <family val="2"/>
    </font>
    <font>
      <sz val="9"/>
      <color indexed="62"/>
      <name val="Arial"/>
      <family val="2"/>
    </font>
    <font>
      <sz val="9"/>
      <color theme="1"/>
      <name val="Arial"/>
      <family val="2"/>
    </font>
    <font>
      <b/>
      <sz val="8"/>
      <color indexed="62"/>
      <name val="Arial"/>
      <family val="2"/>
    </font>
    <font>
      <sz val="8"/>
      <color indexed="62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theme="0" tint="-0.34998626667073579"/>
      </left>
      <right/>
      <top style="thick">
        <color theme="0" tint="-0.34998626667073579"/>
      </top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/>
      <top/>
      <bottom/>
      <diagonal/>
    </border>
    <border>
      <left/>
      <right style="thick">
        <color theme="0" tint="-0.499984740745262"/>
      </right>
      <top/>
      <bottom/>
      <diagonal/>
    </border>
    <border>
      <left style="thick">
        <color theme="0" tint="-0.499984740745262"/>
      </left>
      <right/>
      <top/>
      <bottom style="thick">
        <color theme="0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  <border>
      <left/>
      <right style="thick">
        <color theme="0" tint="-0.34998626667073579"/>
      </right>
      <top style="thick">
        <color theme="0" tint="-0.34998626667073579"/>
      </top>
      <bottom style="thin">
        <color indexed="64"/>
      </bottom>
      <diagonal/>
    </border>
    <border>
      <left/>
      <right/>
      <top style="thick">
        <color theme="0" tint="-0.34998626667073579"/>
      </top>
      <bottom style="thin">
        <color indexed="64"/>
      </bottom>
      <diagonal/>
    </border>
    <border>
      <left/>
      <right style="thick">
        <color theme="0" tint="-0.34998626667073579"/>
      </right>
      <top/>
      <bottom style="thin">
        <color indexed="64"/>
      </bottom>
      <diagonal/>
    </border>
  </borders>
  <cellStyleXfs count="11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66" fontId="12" fillId="0" borderId="0"/>
    <xf numFmtId="0" fontId="2" fillId="0" borderId="0"/>
    <xf numFmtId="0" fontId="2" fillId="0" borderId="0"/>
    <xf numFmtId="0" fontId="2" fillId="0" borderId="0"/>
  </cellStyleXfs>
  <cellXfs count="231">
    <xf numFmtId="0" fontId="0" fillId="0" borderId="0" xfId="0"/>
    <xf numFmtId="0" fontId="2" fillId="0" borderId="4" xfId="0" applyFont="1" applyFill="1" applyBorder="1" applyProtection="1"/>
    <xf numFmtId="0" fontId="2" fillId="0" borderId="0" xfId="0" applyFont="1" applyFill="1" applyBorder="1" applyProtection="1"/>
    <xf numFmtId="0" fontId="2" fillId="0" borderId="0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0" xfId="0" applyFont="1" applyProtection="1"/>
    <xf numFmtId="0" fontId="3" fillId="0" borderId="0" xfId="0" applyFont="1" applyFill="1" applyBorder="1" applyAlignment="1" applyProtection="1">
      <alignment horizontal="right"/>
    </xf>
    <xf numFmtId="0" fontId="2" fillId="0" borderId="0" xfId="0" applyFont="1" applyBorder="1" applyAlignment="1" applyProtection="1"/>
    <xf numFmtId="0" fontId="2" fillId="0" borderId="13" xfId="0" applyFont="1" applyFill="1" applyBorder="1" applyProtection="1"/>
    <xf numFmtId="0" fontId="2" fillId="0" borderId="14" xfId="0" applyFont="1" applyBorder="1" applyAlignment="1" applyProtection="1">
      <alignment horizontal="right"/>
    </xf>
    <xf numFmtId="0" fontId="4" fillId="2" borderId="16" xfId="0" applyFont="1" applyFill="1" applyBorder="1" applyProtection="1"/>
    <xf numFmtId="0" fontId="6" fillId="3" borderId="1" xfId="0" applyFont="1" applyFill="1" applyBorder="1" applyProtection="1"/>
    <xf numFmtId="0" fontId="7" fillId="3" borderId="2" xfId="0" applyFont="1" applyFill="1" applyBorder="1" applyAlignment="1" applyProtection="1">
      <alignment horizontal="left"/>
    </xf>
    <xf numFmtId="0" fontId="7" fillId="3" borderId="2" xfId="0" applyFont="1" applyFill="1" applyBorder="1" applyAlignment="1" applyProtection="1">
      <alignment horizontal="left"/>
      <protection locked="0"/>
    </xf>
    <xf numFmtId="0" fontId="7" fillId="3" borderId="3" xfId="0" applyFont="1" applyFill="1" applyBorder="1" applyAlignment="1" applyProtection="1">
      <alignment horizontal="left"/>
      <protection locked="0"/>
    </xf>
    <xf numFmtId="0" fontId="2" fillId="3" borderId="0" xfId="0" applyFont="1" applyFill="1" applyBorder="1" applyAlignment="1" applyProtection="1">
      <alignment horizontal="right"/>
    </xf>
    <xf numFmtId="0" fontId="2" fillId="0" borderId="14" xfId="0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Protection="1">
      <protection locked="0"/>
    </xf>
    <xf numFmtId="0" fontId="2" fillId="0" borderId="15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5" xfId="0" applyFont="1" applyFill="1" applyBorder="1" applyProtection="1"/>
    <xf numFmtId="49" fontId="2" fillId="0" borderId="0" xfId="0" applyNumberFormat="1" applyFont="1" applyFill="1" applyBorder="1" applyAlignment="1" applyProtection="1">
      <alignment horizontal="left"/>
      <protection locked="0"/>
    </xf>
    <xf numFmtId="0" fontId="4" fillId="2" borderId="1" xfId="0" applyFont="1" applyFill="1" applyBorder="1" applyProtection="1">
      <protection locked="0"/>
    </xf>
    <xf numFmtId="0" fontId="2" fillId="0" borderId="1" xfId="0" applyFont="1" applyFill="1" applyBorder="1" applyProtection="1"/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horizontal="right" wrapText="1"/>
    </xf>
    <xf numFmtId="0" fontId="2" fillId="0" borderId="2" xfId="0" applyFont="1" applyFill="1" applyBorder="1" applyAlignment="1" applyProtection="1">
      <alignment horizontal="left"/>
    </xf>
    <xf numFmtId="0" fontId="2" fillId="0" borderId="3" xfId="0" applyFont="1" applyFill="1" applyBorder="1" applyProtection="1"/>
    <xf numFmtId="0" fontId="2" fillId="0" borderId="0" xfId="0" applyFont="1" applyFill="1" applyBorder="1" applyAlignment="1" applyProtection="1">
      <alignment horizontal="right"/>
    </xf>
    <xf numFmtId="0" fontId="2" fillId="0" borderId="4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right" wrapText="1"/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4" fillId="0" borderId="4" xfId="0" applyFont="1" applyFill="1" applyBorder="1" applyProtection="1"/>
    <xf numFmtId="0" fontId="9" fillId="0" borderId="0" xfId="0" applyFont="1" applyFill="1" applyBorder="1" applyAlignment="1" applyProtection="1"/>
    <xf numFmtId="0" fontId="9" fillId="0" borderId="5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right"/>
    </xf>
    <xf numFmtId="0" fontId="1" fillId="0" borderId="1" xfId="0" applyFont="1" applyFill="1" applyBorder="1" applyAlignment="1" applyProtection="1">
      <alignment vertical="center" wrapText="1"/>
    </xf>
    <xf numFmtId="0" fontId="1" fillId="0" borderId="2" xfId="0" applyFont="1" applyFill="1" applyBorder="1" applyAlignment="1" applyProtection="1">
      <alignment vertical="center" wrapText="1"/>
    </xf>
    <xf numFmtId="0" fontId="1" fillId="0" borderId="3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top" wrapText="1"/>
      <protection locked="0"/>
    </xf>
    <xf numFmtId="0" fontId="2" fillId="0" borderId="5" xfId="0" applyFont="1" applyFill="1" applyBorder="1" applyAlignment="1" applyProtection="1"/>
    <xf numFmtId="0" fontId="2" fillId="0" borderId="9" xfId="0" applyFont="1" applyFill="1" applyBorder="1" applyProtection="1"/>
    <xf numFmtId="0" fontId="2" fillId="0" borderId="21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left"/>
    </xf>
    <xf numFmtId="49" fontId="8" fillId="3" borderId="5" xfId="1" applyNumberFormat="1" applyFont="1" applyFill="1" applyBorder="1" applyAlignment="1" applyProtection="1">
      <alignment horizontal="center"/>
      <protection locked="0"/>
    </xf>
    <xf numFmtId="0" fontId="16" fillId="0" borderId="0" xfId="0" applyFont="1"/>
    <xf numFmtId="49" fontId="3" fillId="0" borderId="0" xfId="0" applyNumberFormat="1" applyFont="1" applyFill="1" applyBorder="1" applyAlignment="1" applyProtection="1">
      <alignment horizontal="left"/>
      <protection locked="0"/>
    </xf>
    <xf numFmtId="0" fontId="16" fillId="0" borderId="5" xfId="0" applyFont="1" applyBorder="1"/>
    <xf numFmtId="0" fontId="16" fillId="0" borderId="0" xfId="0" applyFont="1" applyBorder="1"/>
    <xf numFmtId="0" fontId="16" fillId="0" borderId="0" xfId="0" applyFont="1" applyFill="1" applyBorder="1"/>
    <xf numFmtId="0" fontId="16" fillId="0" borderId="14" xfId="0" applyFont="1" applyBorder="1"/>
    <xf numFmtId="49" fontId="3" fillId="0" borderId="14" xfId="0" applyNumberFormat="1" applyFont="1" applyFill="1" applyBorder="1" applyAlignment="1" applyProtection="1">
      <alignment horizontal="left"/>
      <protection locked="0"/>
    </xf>
    <xf numFmtId="0" fontId="16" fillId="0" borderId="0" xfId="0" applyFont="1" applyBorder="1" applyAlignment="1">
      <alignment horizontal="right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Border="1" applyProtection="1"/>
    <xf numFmtId="0" fontId="4" fillId="0" borderId="0" xfId="0" applyFont="1" applyFill="1" applyBorder="1" applyAlignment="1" applyProtection="1">
      <alignment horizontal="center" vertical="top" wrapText="1"/>
      <protection locked="0"/>
    </xf>
    <xf numFmtId="0" fontId="16" fillId="0" borderId="4" xfId="0" applyFont="1" applyBorder="1" applyProtection="1"/>
    <xf numFmtId="0" fontId="16" fillId="0" borderId="0" xfId="0" applyFont="1" applyBorder="1" applyProtection="1">
      <protection locked="0"/>
    </xf>
    <xf numFmtId="0" fontId="16" fillId="0" borderId="5" xfId="0" applyFont="1" applyBorder="1" applyProtection="1">
      <protection locked="0"/>
    </xf>
    <xf numFmtId="0" fontId="16" fillId="0" borderId="4" xfId="0" applyFont="1" applyBorder="1" applyProtection="1">
      <protection locked="0"/>
    </xf>
    <xf numFmtId="0" fontId="16" fillId="0" borderId="4" xfId="0" applyFont="1" applyBorder="1"/>
    <xf numFmtId="0" fontId="16" fillId="0" borderId="13" xfId="0" applyFont="1" applyBorder="1"/>
    <xf numFmtId="0" fontId="16" fillId="0" borderId="15" xfId="0" applyFont="1" applyBorder="1"/>
    <xf numFmtId="49" fontId="3" fillId="0" borderId="10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right"/>
    </xf>
    <xf numFmtId="49" fontId="17" fillId="0" borderId="10" xfId="0" applyNumberFormat="1" applyFont="1" applyFill="1" applyBorder="1" applyAlignment="1" applyProtection="1">
      <alignment horizontal="center"/>
      <protection locked="0"/>
    </xf>
    <xf numFmtId="49" fontId="17" fillId="0" borderId="19" xfId="0" applyNumberFormat="1" applyFont="1" applyFill="1" applyBorder="1" applyAlignment="1" applyProtection="1">
      <alignment horizontal="left"/>
      <protection locked="0"/>
    </xf>
    <xf numFmtId="0" fontId="21" fillId="0" borderId="0" xfId="0" applyFont="1" applyBorder="1" applyProtection="1">
      <protection hidden="1"/>
    </xf>
    <xf numFmtId="49" fontId="2" fillId="0" borderId="6" xfId="0" applyNumberFormat="1" applyFont="1" applyFill="1" applyBorder="1" applyAlignment="1" applyProtection="1">
      <alignment horizontal="center"/>
      <protection locked="0"/>
    </xf>
    <xf numFmtId="0" fontId="2" fillId="0" borderId="19" xfId="0" applyNumberFormat="1" applyFont="1" applyFill="1" applyBorder="1" applyAlignment="1" applyProtection="1">
      <alignment horizontal="left"/>
      <protection hidden="1"/>
    </xf>
    <xf numFmtId="49" fontId="3" fillId="0" borderId="8" xfId="0" applyNumberFormat="1" applyFont="1" applyFill="1" applyBorder="1" applyAlignment="1" applyProtection="1">
      <alignment horizontal="left"/>
      <protection locked="0"/>
    </xf>
    <xf numFmtId="49" fontId="3" fillId="0" borderId="22" xfId="0" applyNumberFormat="1" applyFont="1" applyFill="1" applyBorder="1" applyAlignment="1" applyProtection="1">
      <alignment horizontal="left"/>
      <protection locked="0"/>
    </xf>
    <xf numFmtId="0" fontId="22" fillId="0" borderId="0" xfId="3" applyFont="1"/>
    <xf numFmtId="0" fontId="2" fillId="0" borderId="0" xfId="3"/>
    <xf numFmtId="0" fontId="10" fillId="0" borderId="0" xfId="3" applyFont="1" applyAlignment="1">
      <alignment horizontal="justify"/>
    </xf>
    <xf numFmtId="0" fontId="10" fillId="0" borderId="0" xfId="3" applyFont="1"/>
    <xf numFmtId="0" fontId="2" fillId="0" borderId="0" xfId="0" applyFont="1" applyFill="1" applyBorder="1" applyAlignment="1" applyProtection="1">
      <alignment horizontal="right"/>
    </xf>
    <xf numFmtId="0" fontId="2" fillId="0" borderId="24" xfId="0" applyFont="1" applyFill="1" applyBorder="1" applyAlignment="1" applyProtection="1">
      <alignment horizontal="right"/>
    </xf>
    <xf numFmtId="0" fontId="2" fillId="0" borderId="25" xfId="0" applyFont="1" applyFill="1" applyBorder="1" applyAlignment="1" applyProtection="1">
      <alignment horizontal="right"/>
    </xf>
    <xf numFmtId="0" fontId="16" fillId="0" borderId="25" xfId="0" applyFont="1" applyBorder="1" applyAlignment="1">
      <alignment horizontal="right"/>
    </xf>
    <xf numFmtId="0" fontId="2" fillId="0" borderId="27" xfId="0" applyFont="1" applyFill="1" applyBorder="1" applyAlignment="1" applyProtection="1">
      <alignment horizontal="right"/>
    </xf>
    <xf numFmtId="0" fontId="16" fillId="0" borderId="5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0" xfId="0" applyFont="1" applyProtection="1">
      <protection hidden="1"/>
    </xf>
    <xf numFmtId="0" fontId="21" fillId="0" borderId="0" xfId="0" applyFont="1" applyFill="1" applyProtection="1">
      <protection hidden="1"/>
    </xf>
    <xf numFmtId="0" fontId="1" fillId="0" borderId="0" xfId="0" applyFont="1" applyFill="1" applyBorder="1" applyAlignment="1" applyProtection="1">
      <alignment vertical="center" wrapText="1"/>
    </xf>
    <xf numFmtId="0" fontId="7" fillId="3" borderId="0" xfId="0" applyFont="1" applyFill="1" applyBorder="1" applyAlignment="1" applyProtection="1">
      <alignment horizontal="left"/>
      <protection locked="0"/>
    </xf>
    <xf numFmtId="49" fontId="8" fillId="3" borderId="0" xfId="1" applyNumberFormat="1" applyFont="1" applyFill="1" applyBorder="1" applyAlignment="1" applyProtection="1">
      <alignment horizontal="center"/>
      <protection locked="0"/>
    </xf>
    <xf numFmtId="0" fontId="16" fillId="0" borderId="0" xfId="0" applyFont="1" applyBorder="1" applyAlignment="1">
      <alignment vertical="center"/>
    </xf>
    <xf numFmtId="0" fontId="5" fillId="2" borderId="0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/>
    </xf>
    <xf numFmtId="0" fontId="0" fillId="0" borderId="0" xfId="0" applyFont="1"/>
    <xf numFmtId="0" fontId="17" fillId="0" borderId="0" xfId="0" applyFont="1" applyFill="1" applyBorder="1" applyAlignment="1" applyProtection="1">
      <alignment horizontal="right"/>
      <protection locked="0"/>
    </xf>
    <xf numFmtId="0" fontId="17" fillId="0" borderId="0" xfId="0" applyFont="1" applyFill="1" applyBorder="1" applyProtection="1">
      <protection locked="0"/>
    </xf>
    <xf numFmtId="0" fontId="24" fillId="0" borderId="0" xfId="0" applyFont="1" applyBorder="1"/>
    <xf numFmtId="0" fontId="16" fillId="0" borderId="6" xfId="0" applyFont="1" applyBorder="1" applyAlignment="1">
      <alignment vertical="center"/>
    </xf>
    <xf numFmtId="49" fontId="2" fillId="0" borderId="23" xfId="0" applyNumberFormat="1" applyFont="1" applyFill="1" applyBorder="1" applyAlignment="1" applyProtection="1">
      <alignment horizontal="left"/>
      <protection locked="0"/>
    </xf>
    <xf numFmtId="49" fontId="2" fillId="0" borderId="8" xfId="0" applyNumberFormat="1" applyFont="1" applyFill="1" applyBorder="1" applyAlignment="1" applyProtection="1">
      <alignment horizontal="left"/>
      <protection locked="0"/>
    </xf>
    <xf numFmtId="49" fontId="2" fillId="0" borderId="26" xfId="0" applyNumberFormat="1" applyFont="1" applyFill="1" applyBorder="1" applyAlignment="1" applyProtection="1">
      <alignment horizontal="left"/>
      <protection locked="0"/>
    </xf>
    <xf numFmtId="0" fontId="24" fillId="0" borderId="0" xfId="0" applyFont="1" applyBorder="1" applyAlignment="1">
      <alignment horizontal="left" indent="2"/>
    </xf>
    <xf numFmtId="0" fontId="25" fillId="2" borderId="28" xfId="0" applyFont="1" applyFill="1" applyBorder="1" applyAlignment="1" applyProtection="1">
      <alignment horizontal="left"/>
    </xf>
    <xf numFmtId="0" fontId="25" fillId="2" borderId="29" xfId="0" applyFont="1" applyFill="1" applyBorder="1" applyAlignment="1" applyProtection="1">
      <alignment horizontal="center"/>
    </xf>
    <xf numFmtId="0" fontId="26" fillId="2" borderId="29" xfId="0" applyFont="1" applyFill="1" applyBorder="1" applyAlignment="1" applyProtection="1">
      <alignment horizontal="right"/>
    </xf>
    <xf numFmtId="0" fontId="26" fillId="2" borderId="30" xfId="0" applyFont="1" applyFill="1" applyBorder="1" applyProtection="1"/>
    <xf numFmtId="0" fontId="22" fillId="0" borderId="31" xfId="0" applyFont="1" applyFill="1" applyBorder="1" applyAlignment="1" applyProtection="1">
      <alignment horizontal="left"/>
    </xf>
    <xf numFmtId="0" fontId="10" fillId="0" borderId="0" xfId="0" applyFont="1" applyBorder="1" applyProtection="1"/>
    <xf numFmtId="0" fontId="22" fillId="0" borderId="0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right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0" fontId="10" fillId="0" borderId="32" xfId="0" applyFont="1" applyBorder="1" applyAlignment="1" applyProtection="1">
      <alignment horizontal="right"/>
      <protection locked="0"/>
    </xf>
    <xf numFmtId="0" fontId="10" fillId="0" borderId="31" xfId="0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0" fontId="14" fillId="0" borderId="31" xfId="0" applyFont="1" applyBorder="1" applyAlignment="1">
      <alignment horizontal="left" indent="2"/>
    </xf>
    <xf numFmtId="0" fontId="10" fillId="0" borderId="32" xfId="0" applyFont="1" applyBorder="1" applyProtection="1">
      <protection locked="0"/>
    </xf>
    <xf numFmtId="0" fontId="14" fillId="0" borderId="31" xfId="0" applyFont="1" applyBorder="1"/>
    <xf numFmtId="0" fontId="14" fillId="0" borderId="0" xfId="0" applyFont="1" applyBorder="1"/>
    <xf numFmtId="0" fontId="14" fillId="0" borderId="32" xfId="0" applyFont="1" applyBorder="1"/>
    <xf numFmtId="0" fontId="14" fillId="0" borderId="33" xfId="0" applyFont="1" applyBorder="1" applyAlignment="1">
      <alignment horizontal="left" indent="2"/>
    </xf>
    <xf numFmtId="0" fontId="10" fillId="0" borderId="34" xfId="0" applyFont="1" applyFill="1" applyBorder="1" applyAlignment="1" applyProtection="1">
      <alignment horizontal="right"/>
      <protection locked="0"/>
    </xf>
    <xf numFmtId="0" fontId="10" fillId="0" borderId="34" xfId="0" applyFont="1" applyFill="1" applyBorder="1" applyProtection="1">
      <protection locked="0"/>
    </xf>
    <xf numFmtId="0" fontId="14" fillId="0" borderId="35" xfId="0" applyFont="1" applyBorder="1"/>
    <xf numFmtId="0" fontId="26" fillId="0" borderId="0" xfId="0" applyFont="1" applyFill="1" applyBorder="1" applyProtection="1"/>
    <xf numFmtId="0" fontId="10" fillId="0" borderId="0" xfId="0" applyFont="1" applyFill="1" applyBorder="1" applyProtection="1"/>
    <xf numFmtId="0" fontId="14" fillId="0" borderId="0" xfId="0" applyFont="1" applyFill="1" applyBorder="1"/>
    <xf numFmtId="0" fontId="10" fillId="0" borderId="32" xfId="0" applyFont="1" applyBorder="1" applyAlignment="1" applyProtection="1">
      <alignment horizontal="right"/>
    </xf>
    <xf numFmtId="49" fontId="17" fillId="0" borderId="21" xfId="0" applyNumberFormat="1" applyFont="1" applyFill="1" applyBorder="1" applyAlignment="1" applyProtection="1">
      <alignment horizontal="left"/>
      <protection locked="0"/>
    </xf>
    <xf numFmtId="0" fontId="16" fillId="0" borderId="0" xfId="0" applyFont="1" applyAlignment="1">
      <alignment horizontal="left"/>
    </xf>
    <xf numFmtId="49" fontId="17" fillId="0" borderId="0" xfId="0" applyNumberFormat="1" applyFont="1" applyFill="1" applyBorder="1" applyAlignment="1" applyProtection="1">
      <alignment horizontal="left"/>
      <protection locked="0"/>
    </xf>
    <xf numFmtId="1" fontId="13" fillId="0" borderId="0" xfId="0" applyNumberFormat="1" applyFont="1" applyFill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left" vertical="center" wrapText="1"/>
    </xf>
    <xf numFmtId="165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1" fontId="10" fillId="0" borderId="0" xfId="0" applyNumberFormat="1" applyFont="1" applyFill="1" applyBorder="1" applyAlignment="1" applyProtection="1">
      <alignment horizontal="center" vertical="center"/>
      <protection hidden="1"/>
    </xf>
    <xf numFmtId="1" fontId="10" fillId="0" borderId="0" xfId="0" applyNumberFormat="1" applyFont="1" applyFill="1" applyBorder="1" applyAlignment="1" applyProtection="1">
      <alignment horizontal="left" vertical="center"/>
      <protection hidden="1"/>
    </xf>
    <xf numFmtId="49" fontId="11" fillId="0" borderId="0" xfId="0" applyNumberFormat="1" applyFont="1" applyFill="1" applyAlignment="1" applyProtection="1">
      <alignment horizontal="center" vertical="center"/>
      <protection hidden="1"/>
    </xf>
    <xf numFmtId="14" fontId="11" fillId="0" borderId="0" xfId="0" applyNumberFormat="1" applyFont="1" applyFill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left" vertical="center"/>
      <protection hidden="1"/>
    </xf>
    <xf numFmtId="14" fontId="10" fillId="0" borderId="0" xfId="0" applyNumberFormat="1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vertical="center"/>
      <protection hidden="1"/>
    </xf>
    <xf numFmtId="49" fontId="10" fillId="0" borderId="0" xfId="0" applyNumberFormat="1" applyFont="1" applyFill="1" applyBorder="1" applyAlignment="1" applyProtection="1">
      <alignment vertical="center"/>
      <protection hidden="1"/>
    </xf>
    <xf numFmtId="49" fontId="10" fillId="0" borderId="0" xfId="0" applyNumberFormat="1" applyFont="1" applyFill="1" applyBorder="1" applyAlignment="1" applyProtection="1">
      <alignment horizontal="right" vertical="center"/>
      <protection hidden="1"/>
    </xf>
    <xf numFmtId="49" fontId="10" fillId="0" borderId="0" xfId="0" applyNumberFormat="1" applyFont="1" applyFill="1" applyBorder="1" applyAlignment="1" applyProtection="1">
      <alignment horizontal="center" vertical="center"/>
      <protection hidden="1"/>
    </xf>
    <xf numFmtId="49" fontId="10" fillId="0" borderId="0" xfId="0" applyNumberFormat="1" applyFont="1" applyFill="1" applyBorder="1" applyAlignment="1" applyProtection="1">
      <alignment horizontal="left" vertical="center"/>
      <protection hidden="1"/>
    </xf>
    <xf numFmtId="165" fontId="10" fillId="0" borderId="0" xfId="0" applyNumberFormat="1" applyFont="1" applyFill="1" applyBorder="1" applyAlignment="1" applyProtection="1">
      <alignment horizontal="center" vertical="center"/>
      <protection hidden="1"/>
    </xf>
    <xf numFmtId="3" fontId="10" fillId="0" borderId="0" xfId="0" applyNumberFormat="1" applyFont="1" applyFill="1" applyBorder="1" applyAlignment="1" applyProtection="1">
      <alignment horizontal="center" vertical="center"/>
      <protection hidden="1"/>
    </xf>
    <xf numFmtId="49" fontId="10" fillId="0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" fillId="0" borderId="0" xfId="0" applyFont="1" applyFill="1" applyBorder="1" applyAlignment="1" applyProtection="1">
      <protection locked="0"/>
    </xf>
    <xf numFmtId="0" fontId="0" fillId="0" borderId="0" xfId="0" applyFont="1" applyProtection="1">
      <protection hidden="1"/>
    </xf>
    <xf numFmtId="0" fontId="27" fillId="0" borderId="0" xfId="0" applyFont="1" applyProtection="1">
      <protection hidden="1"/>
    </xf>
    <xf numFmtId="49" fontId="0" fillId="0" borderId="0" xfId="0" applyNumberFormat="1" applyFill="1" applyProtection="1">
      <protection hidden="1"/>
    </xf>
    <xf numFmtId="3" fontId="13" fillId="0" borderId="0" xfId="0" applyNumberFormat="1" applyFont="1" applyFill="1" applyBorder="1" applyAlignment="1">
      <alignment horizontal="center" vertical="center" wrapText="1"/>
    </xf>
    <xf numFmtId="164" fontId="13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wrapText="1"/>
    </xf>
    <xf numFmtId="167" fontId="13" fillId="0" borderId="0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Fill="1" applyBorder="1" applyAlignment="1">
      <alignment horizontal="center" vertical="center" wrapText="1"/>
    </xf>
    <xf numFmtId="164" fontId="19" fillId="0" borderId="9" xfId="2" applyFont="1" applyFill="1" applyBorder="1" applyAlignment="1" applyProtection="1">
      <alignment horizontal="left"/>
      <protection locked="0"/>
    </xf>
    <xf numFmtId="164" fontId="19" fillId="0" borderId="10" xfId="2" applyFont="1" applyFill="1" applyBorder="1" applyAlignment="1" applyProtection="1">
      <alignment horizontal="left"/>
      <protection locked="0"/>
    </xf>
    <xf numFmtId="0" fontId="17" fillId="0" borderId="9" xfId="0" applyNumberFormat="1" applyFont="1" applyFill="1" applyBorder="1" applyAlignment="1" applyProtection="1">
      <alignment horizontal="left"/>
      <protection locked="0"/>
    </xf>
    <xf numFmtId="0" fontId="17" fillId="0" borderId="10" xfId="0" applyNumberFormat="1" applyFont="1" applyFill="1" applyBorder="1" applyAlignment="1" applyProtection="1">
      <alignment horizontal="left"/>
      <protection locked="0"/>
    </xf>
    <xf numFmtId="0" fontId="23" fillId="0" borderId="7" xfId="0" applyFont="1" applyFill="1" applyBorder="1" applyAlignment="1" applyProtection="1">
      <alignment horizontal="center" vertical="top" wrapText="1"/>
      <protection locked="0"/>
    </xf>
    <xf numFmtId="0" fontId="23" fillId="0" borderId="23" xfId="0" applyFont="1" applyFill="1" applyBorder="1" applyAlignment="1" applyProtection="1">
      <alignment horizontal="center" vertical="top" wrapText="1"/>
      <protection locked="0"/>
    </xf>
    <xf numFmtId="0" fontId="23" fillId="0" borderId="8" xfId="0" applyFont="1" applyFill="1" applyBorder="1" applyAlignment="1" applyProtection="1">
      <alignment horizontal="center" vertical="top" wrapText="1"/>
      <protection locked="0"/>
    </xf>
    <xf numFmtId="0" fontId="23" fillId="0" borderId="20" xfId="0" applyFont="1" applyFill="1" applyBorder="1" applyAlignment="1" applyProtection="1">
      <alignment horizontal="center" vertical="top" wrapText="1"/>
      <protection locked="0"/>
    </xf>
    <xf numFmtId="0" fontId="23" fillId="0" borderId="0" xfId="0" applyFont="1" applyFill="1" applyBorder="1" applyAlignment="1" applyProtection="1">
      <alignment horizontal="center" vertical="top" wrapText="1"/>
      <protection locked="0"/>
    </xf>
    <xf numFmtId="0" fontId="23" fillId="0" borderId="6" xfId="0" applyFont="1" applyFill="1" applyBorder="1" applyAlignment="1" applyProtection="1">
      <alignment horizontal="center" vertical="top" wrapText="1"/>
      <protection locked="0"/>
    </xf>
    <xf numFmtId="0" fontId="23" fillId="0" borderId="11" xfId="0" applyFont="1" applyFill="1" applyBorder="1" applyAlignment="1" applyProtection="1">
      <alignment horizontal="center" vertical="top" wrapText="1"/>
      <protection locked="0"/>
    </xf>
    <xf numFmtId="0" fontId="23" fillId="0" borderId="22" xfId="0" applyFont="1" applyFill="1" applyBorder="1" applyAlignment="1" applyProtection="1">
      <alignment horizontal="center" vertical="top" wrapText="1"/>
      <protection locked="0"/>
    </xf>
    <xf numFmtId="0" fontId="23" fillId="0" borderId="12" xfId="0" applyFont="1" applyFill="1" applyBorder="1" applyAlignment="1" applyProtection="1">
      <alignment horizontal="center" vertical="top" wrapText="1"/>
      <protection locked="0"/>
    </xf>
    <xf numFmtId="0" fontId="17" fillId="0" borderId="9" xfId="0" applyNumberFormat="1" applyFont="1" applyFill="1" applyBorder="1" applyAlignment="1" applyProtection="1">
      <alignment horizontal="left"/>
      <protection hidden="1"/>
    </xf>
    <xf numFmtId="0" fontId="17" fillId="0" borderId="10" xfId="0" applyNumberFormat="1" applyFont="1" applyFill="1" applyBorder="1" applyAlignment="1" applyProtection="1">
      <alignment horizontal="left"/>
      <protection hidden="1"/>
    </xf>
    <xf numFmtId="0" fontId="1" fillId="0" borderId="0" xfId="0" applyFont="1" applyFill="1" applyBorder="1" applyAlignment="1" applyProtection="1">
      <alignment horizontal="center" vertical="center" wrapText="1"/>
    </xf>
    <xf numFmtId="49" fontId="17" fillId="0" borderId="9" xfId="0" applyNumberFormat="1" applyFont="1" applyFill="1" applyBorder="1" applyAlignment="1" applyProtection="1">
      <alignment horizontal="left"/>
      <protection locked="0"/>
    </xf>
    <xf numFmtId="49" fontId="17" fillId="0" borderId="21" xfId="0" applyNumberFormat="1" applyFont="1" applyFill="1" applyBorder="1" applyAlignment="1" applyProtection="1">
      <alignment horizontal="left"/>
      <protection locked="0"/>
    </xf>
    <xf numFmtId="49" fontId="17" fillId="0" borderId="10" xfId="0" applyNumberFormat="1" applyFont="1" applyFill="1" applyBorder="1" applyAlignment="1" applyProtection="1">
      <alignment horizontal="left"/>
      <protection locked="0"/>
    </xf>
    <xf numFmtId="49" fontId="20" fillId="3" borderId="9" xfId="1" applyNumberFormat="1" applyFont="1" applyFill="1" applyBorder="1" applyAlignment="1" applyProtection="1">
      <alignment horizontal="center"/>
      <protection locked="0"/>
    </xf>
    <xf numFmtId="49" fontId="20" fillId="3" borderId="21" xfId="1" applyNumberFormat="1" applyFont="1" applyFill="1" applyBorder="1" applyAlignment="1" applyProtection="1">
      <alignment horizontal="center"/>
      <protection locked="0"/>
    </xf>
    <xf numFmtId="49" fontId="20" fillId="3" borderId="10" xfId="1" applyNumberFormat="1" applyFont="1" applyFill="1" applyBorder="1" applyAlignment="1" applyProtection="1">
      <alignment horizontal="center"/>
      <protection locked="0"/>
    </xf>
    <xf numFmtId="49" fontId="17" fillId="0" borderId="9" xfId="0" applyNumberFormat="1" applyFont="1" applyFill="1" applyBorder="1" applyAlignment="1" applyProtection="1">
      <alignment horizontal="center"/>
      <protection locked="0"/>
    </xf>
    <xf numFmtId="49" fontId="17" fillId="0" borderId="21" xfId="0" applyNumberFormat="1" applyFont="1" applyFill="1" applyBorder="1" applyAlignment="1" applyProtection="1">
      <alignment horizontal="center"/>
      <protection locked="0"/>
    </xf>
    <xf numFmtId="49" fontId="17" fillId="0" borderId="10" xfId="0" applyNumberFormat="1" applyFont="1" applyFill="1" applyBorder="1" applyAlignment="1" applyProtection="1">
      <alignment horizontal="center"/>
      <protection locked="0"/>
    </xf>
    <xf numFmtId="0" fontId="16" fillId="0" borderId="7" xfId="0" applyFont="1" applyBorder="1" applyAlignment="1">
      <alignment horizontal="center" vertical="top"/>
    </xf>
    <xf numFmtId="0" fontId="16" fillId="0" borderId="23" xfId="0" applyFont="1" applyBorder="1" applyAlignment="1">
      <alignment horizontal="center" vertical="top"/>
    </xf>
    <xf numFmtId="0" fontId="16" fillId="0" borderId="8" xfId="0" applyFont="1" applyBorder="1" applyAlignment="1">
      <alignment horizontal="center" vertical="top"/>
    </xf>
    <xf numFmtId="0" fontId="16" fillId="0" borderId="20" xfId="0" applyFont="1" applyBorder="1" applyAlignment="1">
      <alignment horizontal="center" vertical="top"/>
    </xf>
    <xf numFmtId="0" fontId="16" fillId="0" borderId="0" xfId="0" applyFont="1" applyBorder="1" applyAlignment="1">
      <alignment horizontal="center" vertical="top"/>
    </xf>
    <xf numFmtId="0" fontId="16" fillId="0" borderId="6" xfId="0" applyFont="1" applyBorder="1" applyAlignment="1">
      <alignment horizontal="center" vertical="top"/>
    </xf>
    <xf numFmtId="0" fontId="16" fillId="0" borderId="11" xfId="0" applyFont="1" applyBorder="1" applyAlignment="1">
      <alignment horizontal="center" vertical="top"/>
    </xf>
    <xf numFmtId="0" fontId="16" fillId="0" borderId="22" xfId="0" applyFont="1" applyBorder="1" applyAlignment="1">
      <alignment horizontal="center" vertical="top"/>
    </xf>
    <xf numFmtId="0" fontId="16" fillId="0" borderId="12" xfId="0" applyFont="1" applyBorder="1" applyAlignment="1">
      <alignment horizontal="center" vertical="top"/>
    </xf>
    <xf numFmtId="49" fontId="17" fillId="0" borderId="22" xfId="0" applyNumberFormat="1" applyFont="1" applyFill="1" applyBorder="1" applyAlignment="1" applyProtection="1">
      <alignment horizontal="left"/>
      <protection locked="0"/>
    </xf>
    <xf numFmtId="49" fontId="17" fillId="0" borderId="38" xfId="0" applyNumberFormat="1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center"/>
    </xf>
    <xf numFmtId="0" fontId="5" fillId="2" borderId="2" xfId="0" applyFont="1" applyFill="1" applyBorder="1" applyAlignment="1" applyProtection="1">
      <alignment horizontal="left"/>
      <protection locked="0"/>
    </xf>
    <xf numFmtId="0" fontId="5" fillId="2" borderId="3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right"/>
    </xf>
    <xf numFmtId="0" fontId="2" fillId="0" borderId="6" xfId="0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49" fontId="10" fillId="0" borderId="9" xfId="0" applyNumberFormat="1" applyFont="1" applyFill="1" applyBorder="1" applyAlignment="1" applyProtection="1">
      <alignment horizontal="left"/>
      <protection locked="0"/>
    </xf>
    <xf numFmtId="49" fontId="10" fillId="0" borderId="10" xfId="0" applyNumberFormat="1" applyFont="1" applyFill="1" applyBorder="1" applyAlignment="1" applyProtection="1">
      <alignment horizontal="left"/>
      <protection locked="0"/>
    </xf>
    <xf numFmtId="0" fontId="16" fillId="0" borderId="0" xfId="0" applyFont="1" applyBorder="1" applyAlignment="1">
      <alignment horizontal="center"/>
    </xf>
    <xf numFmtId="0" fontId="15" fillId="0" borderId="2" xfId="0" applyFont="1" applyFill="1" applyBorder="1" applyAlignment="1" applyProtection="1">
      <alignment horizontal="center" vertical="center" wrapText="1"/>
    </xf>
    <xf numFmtId="49" fontId="17" fillId="0" borderId="37" xfId="0" applyNumberFormat="1" applyFont="1" applyFill="1" applyBorder="1" applyAlignment="1" applyProtection="1">
      <alignment horizontal="left"/>
      <protection locked="0"/>
    </xf>
    <xf numFmtId="49" fontId="17" fillId="0" borderId="36" xfId="0" applyNumberFormat="1" applyFont="1" applyFill="1" applyBorder="1" applyAlignment="1" applyProtection="1">
      <alignment horizontal="left"/>
      <protection locked="0"/>
    </xf>
    <xf numFmtId="49" fontId="3" fillId="0" borderId="9" xfId="0" applyNumberFormat="1" applyFont="1" applyFill="1" applyBorder="1" applyAlignment="1" applyProtection="1">
      <alignment horizontal="right"/>
      <protection locked="0"/>
    </xf>
    <xf numFmtId="49" fontId="3" fillId="0" borderId="21" xfId="0" applyNumberFormat="1" applyFont="1" applyFill="1" applyBorder="1" applyAlignment="1" applyProtection="1">
      <alignment horizontal="right"/>
      <protection locked="0"/>
    </xf>
    <xf numFmtId="49" fontId="19" fillId="0" borderId="9" xfId="0" applyNumberFormat="1" applyFont="1" applyFill="1" applyBorder="1" applyAlignment="1" applyProtection="1">
      <alignment horizontal="left"/>
      <protection locked="0"/>
    </xf>
    <xf numFmtId="49" fontId="19" fillId="0" borderId="10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5" fillId="2" borderId="17" xfId="0" applyFont="1" applyFill="1" applyBorder="1" applyAlignment="1" applyProtection="1">
      <alignment horizontal="left"/>
    </xf>
    <xf numFmtId="0" fontId="5" fillId="2" borderId="18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</xf>
    <xf numFmtId="49" fontId="19" fillId="0" borderId="21" xfId="0" applyNumberFormat="1" applyFont="1" applyFill="1" applyBorder="1" applyAlignment="1" applyProtection="1">
      <alignment horizontal="left"/>
      <protection locked="0"/>
    </xf>
  </cellXfs>
  <cellStyles count="11">
    <cellStyle name="Hipervínculo" xfId="1" builtinId="8"/>
    <cellStyle name="Hipervínculo 2" xfId="6"/>
    <cellStyle name="Millares" xfId="2" builtinId="3"/>
    <cellStyle name="Millares 2" xfId="4"/>
    <cellStyle name="Normal" xfId="0" builtinId="0"/>
    <cellStyle name="Normal 18" xfId="7"/>
    <cellStyle name="Normal 2" xfId="3"/>
    <cellStyle name="Normal 2 2" xfId="8"/>
    <cellStyle name="Normal 3" xfId="9"/>
    <cellStyle name="Normal 7" xfId="10"/>
    <cellStyle name="Porcentual 2" xfId="5"/>
  </cellStyles>
  <dxfs count="21"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19051</xdr:rowOff>
    </xdr:from>
    <xdr:to>
      <xdr:col>1</xdr:col>
      <xdr:colOff>438150</xdr:colOff>
      <xdr:row>2</xdr:row>
      <xdr:rowOff>182013</xdr:rowOff>
    </xdr:to>
    <xdr:pic>
      <xdr:nvPicPr>
        <xdr:cNvPr id="2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1"/>
          <a:ext cx="676275" cy="696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533400</xdr:colOff>
      <xdr:row>2</xdr:row>
      <xdr:rowOff>9525</xdr:rowOff>
    </xdr:from>
    <xdr:ext cx="1379480" cy="170560"/>
    <xdr:sp macro="" textlink="">
      <xdr:nvSpPr>
        <xdr:cNvPr id="3" name="Text Box 27"/>
        <xdr:cNvSpPr txBox="1">
          <a:spLocks noChangeArrowheads="1"/>
        </xdr:cNvSpPr>
      </xdr:nvSpPr>
      <xdr:spPr bwMode="auto">
        <a:xfrm>
          <a:off x="809625" y="542925"/>
          <a:ext cx="1379480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1" i="0" u="sng" strike="noStrike" baseline="0">
              <a:solidFill>
                <a:srgbClr val="000080"/>
              </a:solidFill>
              <a:latin typeface="Arial"/>
              <a:cs typeface="Arial"/>
            </a:rPr>
            <a:t>Banco Itaú Corpbanca</a:t>
          </a:r>
        </a:p>
      </xdr:txBody>
    </xdr:sp>
    <xdr:clientData/>
  </xdr:oneCellAnchor>
  <xdr:twoCellAnchor>
    <xdr:from>
      <xdr:col>6</xdr:col>
      <xdr:colOff>85725</xdr:colOff>
      <xdr:row>17</xdr:row>
      <xdr:rowOff>114300</xdr:rowOff>
    </xdr:from>
    <xdr:to>
      <xdr:col>6</xdr:col>
      <xdr:colOff>666750</xdr:colOff>
      <xdr:row>17</xdr:row>
      <xdr:rowOff>114300</xdr:rowOff>
    </xdr:to>
    <xdr:cxnSp macro="">
      <xdr:nvCxnSpPr>
        <xdr:cNvPr id="5" name="4 Conector recto de flecha"/>
        <xdr:cNvCxnSpPr/>
      </xdr:nvCxnSpPr>
      <xdr:spPr>
        <a:xfrm>
          <a:off x="4248150" y="2619375"/>
          <a:ext cx="5810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palominos/AppData/Local/Microsoft/Windows/Temporary%20Internet%20Files/Content.Outlook/ECDRQIOD/FORMULARIO%20DE%20SOLICITUD%20ITA&#218;%20CORPBANC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valuacion%20Tasadores/Formatos/Formatos%20en%20proceso/Tasaci&#243;n%20agricola/FORMATO%20AGRICOLA%20V3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RIO DE SOLICITUD"/>
      <sheetName val="TABLAS"/>
    </sheetNames>
    <sheetDataSet>
      <sheetData sheetId="0"/>
      <sheetData sheetId="1">
        <row r="3">
          <cell r="B3" t="str">
            <v>Seleccionar</v>
          </cell>
          <cell r="F3" t="str">
            <v>Seleccionar</v>
          </cell>
          <cell r="H3" t="str">
            <v>Seleccionar</v>
          </cell>
        </row>
        <row r="4">
          <cell r="B4" t="str">
            <v>Informe de Avance de Obras</v>
          </cell>
          <cell r="D4" t="str">
            <v>Seleccionar</v>
          </cell>
          <cell r="F4" t="str">
            <v>Predio Agrícola</v>
          </cell>
          <cell r="H4" t="str">
            <v>Maquinarias y Equipos</v>
          </cell>
        </row>
        <row r="5">
          <cell r="B5" t="str">
            <v>Informe de Factibilidad</v>
          </cell>
          <cell r="D5" t="str">
            <v>Casa Habitación</v>
          </cell>
          <cell r="F5" t="str">
            <v>Predio Forestal</v>
          </cell>
          <cell r="H5" t="str">
            <v>Vehículos</v>
          </cell>
        </row>
        <row r="6">
          <cell r="B6" t="str">
            <v>Inspección Ocular</v>
          </cell>
          <cell r="D6" t="str">
            <v>Departamento</v>
          </cell>
          <cell r="F6" t="str">
            <v>Predio Ganadero</v>
          </cell>
          <cell r="H6" t="str">
            <v>Equipos en General</v>
          </cell>
        </row>
        <row r="7">
          <cell r="B7" t="str">
            <v>Retasación</v>
          </cell>
          <cell r="D7" t="str">
            <v>Parcela de Agrado</v>
          </cell>
          <cell r="F7" t="str">
            <v>Parcela Agrícola</v>
          </cell>
          <cell r="H7" t="str">
            <v>Otros Bienes Prendables</v>
          </cell>
        </row>
        <row r="8">
          <cell r="B8" t="str">
            <v>Tasación</v>
          </cell>
          <cell r="D8" t="str">
            <v>Terreno unifamiliar</v>
          </cell>
          <cell r="F8" t="str">
            <v>Predio cordillerano</v>
          </cell>
        </row>
        <row r="9">
          <cell r="B9" t="str">
            <v>Tasación Final Proyecto</v>
          </cell>
          <cell r="D9" t="str">
            <v>Otros Urbanos Menores</v>
          </cell>
          <cell r="F9" t="str">
            <v>Predio aptitud inmobiliaria</v>
          </cell>
        </row>
        <row r="10">
          <cell r="B10" t="str">
            <v>Tasación Piloto</v>
          </cell>
          <cell r="F10" t="str">
            <v>Otros bienes agrícolas</v>
          </cell>
        </row>
        <row r="12">
          <cell r="B12" t="str">
            <v>Seleccionar</v>
          </cell>
        </row>
        <row r="13">
          <cell r="B13" t="str">
            <v>Crédito Hipotecario Vivienda</v>
          </cell>
          <cell r="D13" t="str">
            <v>Seleccionar</v>
          </cell>
          <cell r="F13" t="str">
            <v>$</v>
          </cell>
          <cell r="H13" t="str">
            <v>SELECCIONAR</v>
          </cell>
        </row>
        <row r="14">
          <cell r="B14" t="str">
            <v>Crédito Hipotecario Fines Generales</v>
          </cell>
          <cell r="D14" t="str">
            <v>Local Comercial</v>
          </cell>
          <cell r="F14" t="str">
            <v>UF</v>
          </cell>
          <cell r="H14" t="str">
            <v>Bienes Urbanos Habitacionales</v>
          </cell>
        </row>
        <row r="15">
          <cell r="B15" t="str">
            <v>Garantía General</v>
          </cell>
          <cell r="D15" t="str">
            <v>Oficina</v>
          </cell>
          <cell r="H15" t="str">
            <v>Otros Bienes Urbanos</v>
          </cell>
        </row>
        <row r="16">
          <cell r="B16" t="str">
            <v>Leasing</v>
          </cell>
          <cell r="D16" t="str">
            <v>Propiedad Industrial</v>
          </cell>
          <cell r="H16" t="str">
            <v>Bien Raíz Agrícola</v>
          </cell>
        </row>
        <row r="17">
          <cell r="B17" t="str">
            <v xml:space="preserve">Leaseback </v>
          </cell>
          <cell r="D17" t="str">
            <v>Propiedad Agroindustrial</v>
          </cell>
          <cell r="H17" t="str">
            <v>Vehículo, Maquinarias y Equipos</v>
          </cell>
        </row>
        <row r="18">
          <cell r="B18" t="str">
            <v>Recuperación de Activo</v>
          </cell>
          <cell r="D18" t="str">
            <v>Bodegas Galpón</v>
          </cell>
        </row>
        <row r="19">
          <cell r="B19" t="str">
            <v>Publicación para Remate</v>
          </cell>
          <cell r="D19" t="str">
            <v>Talleres</v>
          </cell>
        </row>
        <row r="20">
          <cell r="B20" t="str">
            <v>Otros - Especificar</v>
          </cell>
          <cell r="D20" t="str">
            <v>Terreno aptitud inmobiliaria</v>
          </cell>
        </row>
        <row r="21">
          <cell r="D21" t="str">
            <v>Terreno industrial</v>
          </cell>
        </row>
        <row r="22">
          <cell r="B22" t="str">
            <v>Seleccionar</v>
          </cell>
          <cell r="D22" t="str">
            <v>Propiedades Comerciales</v>
          </cell>
        </row>
        <row r="23">
          <cell r="B23" t="str">
            <v>Cargo en Cuenta Corriente</v>
          </cell>
          <cell r="D23" t="str">
            <v>Propiedades Educacionales</v>
          </cell>
        </row>
        <row r="24">
          <cell r="B24" t="str">
            <v>Provisión de Fondos</v>
          </cell>
          <cell r="D24" t="str">
            <v>Otros bienes urbanos</v>
          </cell>
        </row>
        <row r="25">
          <cell r="B25" t="str">
            <v>Cargo Banco - Sucursal</v>
          </cell>
        </row>
        <row r="26">
          <cell r="B26" t="str">
            <v>Otros - Especificar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Informe Tasación"/>
      <sheetName val="Imágenes"/>
      <sheetName val="Vaciado"/>
    </sheetNames>
    <sheetDataSet>
      <sheetData sheetId="0"/>
      <sheetData sheetId="1">
        <row r="203">
          <cell r="M203">
            <v>0</v>
          </cell>
        </row>
        <row r="212">
          <cell r="M212">
            <v>0</v>
          </cell>
        </row>
        <row r="221">
          <cell r="M221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59"/>
  <sheetViews>
    <sheetView windowProtection="1" tabSelected="1" topLeftCell="A13" zoomScaleNormal="100" workbookViewId="0">
      <selection activeCell="C30" sqref="C30:F30"/>
    </sheetView>
  </sheetViews>
  <sheetFormatPr baseColWidth="10" defaultRowHeight="15" x14ac:dyDescent="0.25"/>
  <cols>
    <col min="1" max="1" width="4.140625" customWidth="1"/>
    <col min="2" max="2" width="18.7109375" customWidth="1"/>
    <col min="4" max="4" width="15.42578125" customWidth="1"/>
    <col min="5" max="5" width="1.28515625" customWidth="1"/>
    <col min="9" max="9" width="9.7109375" customWidth="1"/>
    <col min="12" max="12" width="5.42578125" customWidth="1"/>
    <col min="14" max="15" width="13.85546875" customWidth="1"/>
    <col min="16" max="17" width="0.85546875" customWidth="1"/>
    <col min="18" max="18" width="25.42578125" hidden="1" customWidth="1"/>
  </cols>
  <sheetData>
    <row r="1" spans="1:18" ht="24" customHeight="1" x14ac:dyDescent="0.25">
      <c r="A1" s="41"/>
      <c r="B1" s="42"/>
      <c r="C1" s="219" t="s">
        <v>0</v>
      </c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42"/>
      <c r="O1" s="42"/>
      <c r="P1" s="43"/>
      <c r="Q1" s="93"/>
    </row>
    <row r="2" spans="1:18" ht="21" customHeight="1" x14ac:dyDescent="0.25">
      <c r="A2" s="1"/>
      <c r="C2" s="188" t="str">
        <f>+IF(G7=R5,"ÁREA TASACIONES MAYORISTA",IF(G7=R6,"ÁREA TASACIONES MAYORISTA",IF(G7=R7,"ÁREA TASACIONES MAYORISTA",IF(G7=R8,"ÁREA TASACIONES MAYORISTA","ÁREA TASACIONES MINORISTA"))))</f>
        <v>ÁREA TASACIONES MINORISTA</v>
      </c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3"/>
      <c r="O2" s="3"/>
      <c r="P2" s="4"/>
      <c r="Q2" s="3"/>
    </row>
    <row r="3" spans="1:18" s="51" customFormat="1" ht="12.75" x14ac:dyDescent="0.2">
      <c r="A3" s="1"/>
      <c r="B3" s="2"/>
      <c r="C3" s="2"/>
      <c r="D3" s="2"/>
      <c r="E3" s="2"/>
      <c r="F3" s="2"/>
      <c r="G3" s="2"/>
      <c r="H3" s="5"/>
      <c r="I3" s="6"/>
      <c r="J3" s="6"/>
      <c r="L3" s="6" t="s">
        <v>12</v>
      </c>
      <c r="M3" s="224"/>
      <c r="N3" s="225"/>
      <c r="O3" s="52"/>
      <c r="P3" s="4"/>
      <c r="Q3" s="3"/>
      <c r="R3" s="91"/>
    </row>
    <row r="4" spans="1:18" s="51" customFormat="1" ht="7.5" customHeight="1" thickBot="1" x14ac:dyDescent="0.25">
      <c r="A4" s="1"/>
      <c r="B4" s="2"/>
      <c r="C4" s="2"/>
      <c r="D4" s="2"/>
      <c r="E4" s="2"/>
      <c r="F4" s="2"/>
      <c r="G4" s="2"/>
      <c r="H4" s="7"/>
      <c r="I4" s="5"/>
      <c r="J4" s="2"/>
      <c r="K4" s="6"/>
      <c r="L4" s="6"/>
      <c r="M4" s="226"/>
      <c r="N4" s="226"/>
      <c r="O4" s="32"/>
      <c r="P4" s="4"/>
      <c r="Q4" s="3"/>
      <c r="R4" s="91"/>
    </row>
    <row r="5" spans="1:18" s="51" customFormat="1" ht="13.5" thickBot="1" x14ac:dyDescent="0.25">
      <c r="A5" s="10">
        <v>1</v>
      </c>
      <c r="B5" s="227" t="s">
        <v>51</v>
      </c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8"/>
      <c r="Q5" s="49"/>
      <c r="R5" s="92" t="s">
        <v>514</v>
      </c>
    </row>
    <row r="6" spans="1:18" s="51" customFormat="1" ht="7.5" customHeight="1" x14ac:dyDescent="0.2">
      <c r="A6" s="11"/>
      <c r="B6" s="12"/>
      <c r="C6" s="13"/>
      <c r="D6" s="13"/>
      <c r="E6" s="13"/>
      <c r="F6" s="12"/>
      <c r="G6" s="12"/>
      <c r="H6" s="13"/>
      <c r="I6" s="13"/>
      <c r="J6" s="13"/>
      <c r="K6" s="12"/>
      <c r="L6" s="12"/>
      <c r="M6" s="13"/>
      <c r="N6" s="13"/>
      <c r="O6" s="13"/>
      <c r="P6" s="14"/>
      <c r="Q6" s="94"/>
      <c r="R6" s="92" t="s">
        <v>507</v>
      </c>
    </row>
    <row r="7" spans="1:18" s="51" customFormat="1" ht="15" customHeight="1" x14ac:dyDescent="0.2">
      <c r="A7" s="1"/>
      <c r="B7" s="37" t="s">
        <v>8</v>
      </c>
      <c r="C7" s="195" t="s">
        <v>560</v>
      </c>
      <c r="D7" s="196"/>
      <c r="E7" s="197"/>
      <c r="F7" s="29" t="s">
        <v>13</v>
      </c>
      <c r="G7" s="216" t="s">
        <v>562</v>
      </c>
      <c r="H7" s="217"/>
      <c r="I7" s="15" t="s">
        <v>1</v>
      </c>
      <c r="J7" s="192" t="s">
        <v>565</v>
      </c>
      <c r="K7" s="193"/>
      <c r="L7" s="193"/>
      <c r="M7" s="194"/>
      <c r="N7" s="29" t="s">
        <v>9</v>
      </c>
      <c r="O7" s="73" t="s">
        <v>566</v>
      </c>
      <c r="P7" s="53"/>
      <c r="Q7" s="54"/>
      <c r="R7" s="92" t="s">
        <v>509</v>
      </c>
    </row>
    <row r="8" spans="1:18" s="51" customFormat="1" ht="3" customHeight="1" x14ac:dyDescent="0.2">
      <c r="A8" s="1"/>
      <c r="B8" s="37"/>
      <c r="C8" s="52"/>
      <c r="D8" s="52"/>
      <c r="E8" s="52"/>
      <c r="F8" s="54"/>
      <c r="G8" s="52"/>
      <c r="H8" s="52"/>
      <c r="I8" s="55"/>
      <c r="J8" s="52"/>
      <c r="K8" s="52"/>
      <c r="L8" s="52"/>
      <c r="M8" s="15"/>
      <c r="N8" s="15"/>
      <c r="O8" s="15"/>
      <c r="P8" s="50"/>
      <c r="Q8" s="95"/>
      <c r="R8" s="92" t="s">
        <v>508</v>
      </c>
    </row>
    <row r="9" spans="1:18" s="51" customFormat="1" ht="15" customHeight="1" x14ac:dyDescent="0.2">
      <c r="A9" s="1"/>
      <c r="B9" s="29" t="s">
        <v>16</v>
      </c>
      <c r="C9" s="195" t="s">
        <v>561</v>
      </c>
      <c r="D9" s="196"/>
      <c r="E9" s="197"/>
      <c r="F9" s="29" t="s">
        <v>14</v>
      </c>
      <c r="G9" s="189" t="s">
        <v>563</v>
      </c>
      <c r="H9" s="191"/>
      <c r="I9" s="29" t="s">
        <v>15</v>
      </c>
      <c r="J9" s="195"/>
      <c r="K9" s="196"/>
      <c r="L9" s="196"/>
      <c r="M9" s="197"/>
      <c r="N9" s="29" t="s">
        <v>48</v>
      </c>
      <c r="O9" s="73"/>
      <c r="P9" s="50"/>
      <c r="Q9" s="95"/>
      <c r="R9" s="91"/>
    </row>
    <row r="10" spans="1:18" s="51" customFormat="1" ht="7.5" customHeight="1" thickBot="1" x14ac:dyDescent="0.25">
      <c r="A10" s="8"/>
      <c r="B10" s="16"/>
      <c r="C10" s="17"/>
      <c r="D10" s="17"/>
      <c r="E10" s="17"/>
      <c r="F10" s="16"/>
      <c r="G10" s="56"/>
      <c r="H10" s="56"/>
      <c r="I10" s="56"/>
      <c r="J10" s="57"/>
      <c r="K10" s="16"/>
      <c r="L10" s="16"/>
      <c r="M10" s="17"/>
      <c r="N10" s="18"/>
      <c r="O10" s="18"/>
      <c r="P10" s="19"/>
      <c r="Q10" s="3"/>
      <c r="R10" s="91"/>
    </row>
    <row r="11" spans="1:18" s="51" customFormat="1" ht="13.5" thickBot="1" x14ac:dyDescent="0.25">
      <c r="A11" s="1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8"/>
      <c r="O11" s="18"/>
      <c r="P11" s="18"/>
      <c r="Q11" s="3"/>
      <c r="R11" s="91"/>
    </row>
    <row r="12" spans="1:18" s="51" customFormat="1" ht="13.5" thickBot="1" x14ac:dyDescent="0.25">
      <c r="A12" s="10">
        <v>2</v>
      </c>
      <c r="B12" s="227" t="s">
        <v>11</v>
      </c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8"/>
      <c r="Q12" s="49"/>
      <c r="R12" s="91"/>
    </row>
    <row r="13" spans="1:18" s="51" customFormat="1" ht="7.5" customHeight="1" x14ac:dyDescent="0.2">
      <c r="A13" s="1"/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3"/>
      <c r="O13" s="3"/>
      <c r="P13" s="4"/>
      <c r="Q13" s="3"/>
    </row>
    <row r="14" spans="1:18" s="51" customFormat="1" ht="15" customHeight="1" x14ac:dyDescent="0.2">
      <c r="A14" s="1"/>
      <c r="B14" s="83" t="s">
        <v>2</v>
      </c>
      <c r="C14" s="224" t="s">
        <v>564</v>
      </c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25"/>
      <c r="P14" s="53"/>
      <c r="Q14" s="54"/>
    </row>
    <row r="15" spans="1:18" s="51" customFormat="1" ht="3" customHeight="1" x14ac:dyDescent="0.2">
      <c r="A15" s="1"/>
      <c r="B15" s="58"/>
      <c r="C15" s="54"/>
      <c r="D15" s="54"/>
      <c r="E15" s="54"/>
      <c r="F15" s="22"/>
      <c r="G15" s="54"/>
      <c r="H15" s="96"/>
      <c r="I15" s="96"/>
      <c r="J15" s="96"/>
      <c r="K15" s="96"/>
      <c r="L15" s="96"/>
      <c r="M15" s="96"/>
      <c r="N15" s="96"/>
      <c r="O15" s="103"/>
      <c r="P15" s="21"/>
      <c r="Q15" s="2"/>
    </row>
    <row r="16" spans="1:18" s="51" customFormat="1" ht="15" customHeight="1" x14ac:dyDescent="0.2">
      <c r="A16" s="1"/>
      <c r="B16" s="83" t="s">
        <v>3</v>
      </c>
      <c r="C16" s="222" t="s">
        <v>567</v>
      </c>
      <c r="D16" s="223"/>
      <c r="E16" s="59" t="s">
        <v>53</v>
      </c>
      <c r="F16" s="70" t="s">
        <v>568</v>
      </c>
      <c r="G16" s="37"/>
      <c r="H16" s="198" t="s">
        <v>528</v>
      </c>
      <c r="I16" s="199"/>
      <c r="J16" s="199"/>
      <c r="K16" s="199"/>
      <c r="L16" s="199"/>
      <c r="M16" s="199"/>
      <c r="N16" s="199"/>
      <c r="O16" s="200"/>
      <c r="P16" s="88"/>
      <c r="Q16" s="96"/>
    </row>
    <row r="17" spans="1:17" s="51" customFormat="1" ht="3" customHeight="1" x14ac:dyDescent="0.2">
      <c r="A17" s="1"/>
      <c r="B17" s="83"/>
      <c r="C17" s="83"/>
      <c r="D17" s="60"/>
      <c r="E17" s="60"/>
      <c r="F17" s="60"/>
      <c r="G17" s="37"/>
      <c r="H17" s="201"/>
      <c r="I17" s="202"/>
      <c r="J17" s="202"/>
      <c r="K17" s="202"/>
      <c r="L17" s="202"/>
      <c r="M17" s="202"/>
      <c r="N17" s="202"/>
      <c r="O17" s="203"/>
      <c r="P17" s="88"/>
      <c r="Q17" s="96"/>
    </row>
    <row r="18" spans="1:17" s="51" customFormat="1" ht="15.75" customHeight="1" x14ac:dyDescent="0.2">
      <c r="A18" s="1"/>
      <c r="B18" s="83" t="s">
        <v>17</v>
      </c>
      <c r="C18" s="189" t="s">
        <v>569</v>
      </c>
      <c r="D18" s="190"/>
      <c r="E18" s="190"/>
      <c r="F18" s="191"/>
      <c r="G18" s="37"/>
      <c r="H18" s="201"/>
      <c r="I18" s="202"/>
      <c r="J18" s="202"/>
      <c r="K18" s="202"/>
      <c r="L18" s="202"/>
      <c r="M18" s="202"/>
      <c r="N18" s="202"/>
      <c r="O18" s="203"/>
      <c r="P18" s="88"/>
      <c r="Q18" s="96"/>
    </row>
    <row r="19" spans="1:17" s="51" customFormat="1" ht="3" customHeight="1" x14ac:dyDescent="0.2">
      <c r="A19" s="1"/>
      <c r="B19" s="83"/>
      <c r="C19" s="98"/>
      <c r="D19" s="22"/>
      <c r="E19" s="22"/>
      <c r="F19" s="22"/>
      <c r="G19" s="37"/>
      <c r="H19" s="201"/>
      <c r="I19" s="202"/>
      <c r="J19" s="202"/>
      <c r="K19" s="202"/>
      <c r="L19" s="202"/>
      <c r="M19" s="202"/>
      <c r="N19" s="202"/>
      <c r="O19" s="203"/>
      <c r="P19" s="88"/>
      <c r="Q19" s="96"/>
    </row>
    <row r="20" spans="1:17" s="51" customFormat="1" ht="14.25" customHeight="1" x14ac:dyDescent="0.2">
      <c r="A20" s="1"/>
      <c r="B20" s="83" t="s">
        <v>505</v>
      </c>
      <c r="C20" s="189" t="s">
        <v>570</v>
      </c>
      <c r="D20" s="190"/>
      <c r="E20" s="190"/>
      <c r="F20" s="191"/>
      <c r="G20" s="74">
        <f>+IF(C20="PERSONA NATURAL",1,(IF(C20="PYME",1,2)))</f>
        <v>2</v>
      </c>
      <c r="H20" s="201"/>
      <c r="I20" s="202"/>
      <c r="J20" s="202"/>
      <c r="K20" s="202"/>
      <c r="L20" s="202"/>
      <c r="M20" s="202"/>
      <c r="N20" s="202"/>
      <c r="O20" s="203"/>
      <c r="P20" s="88"/>
      <c r="Q20" s="96"/>
    </row>
    <row r="21" spans="1:17" s="51" customFormat="1" ht="3" customHeight="1" x14ac:dyDescent="0.2">
      <c r="A21" s="1"/>
      <c r="B21" s="83"/>
      <c r="C21" s="98"/>
      <c r="D21" s="22"/>
      <c r="E21" s="22"/>
      <c r="F21" s="22"/>
      <c r="G21" s="37"/>
      <c r="H21" s="201"/>
      <c r="I21" s="202"/>
      <c r="J21" s="202"/>
      <c r="K21" s="202"/>
      <c r="L21" s="202"/>
      <c r="M21" s="202"/>
      <c r="N21" s="202"/>
      <c r="O21" s="203"/>
      <c r="P21" s="88"/>
      <c r="Q21" s="96"/>
    </row>
    <row r="22" spans="1:17" s="51" customFormat="1" ht="16.5" customHeight="1" x14ac:dyDescent="0.2">
      <c r="A22" s="1"/>
      <c r="B22" s="83" t="s">
        <v>510</v>
      </c>
      <c r="C22" s="189" t="s">
        <v>571</v>
      </c>
      <c r="D22" s="190"/>
      <c r="E22" s="190"/>
      <c r="F22" s="191"/>
      <c r="G22" s="37"/>
      <c r="H22" s="201"/>
      <c r="I22" s="202"/>
      <c r="J22" s="202"/>
      <c r="K22" s="202"/>
      <c r="L22" s="202"/>
      <c r="M22" s="202"/>
      <c r="N22" s="202"/>
      <c r="O22" s="203"/>
      <c r="P22" s="88"/>
      <c r="Q22" s="96"/>
    </row>
    <row r="23" spans="1:17" s="51" customFormat="1" ht="3" customHeight="1" x14ac:dyDescent="0.2">
      <c r="A23" s="1"/>
      <c r="B23" s="83"/>
      <c r="C23" s="98"/>
      <c r="D23" s="22"/>
      <c r="E23" s="22"/>
      <c r="F23" s="22"/>
      <c r="G23" s="37"/>
      <c r="H23" s="201"/>
      <c r="I23" s="202"/>
      <c r="J23" s="202"/>
      <c r="K23" s="202"/>
      <c r="L23" s="202"/>
      <c r="M23" s="202"/>
      <c r="N23" s="202"/>
      <c r="O23" s="203"/>
      <c r="P23" s="88"/>
      <c r="Q23" s="96"/>
    </row>
    <row r="24" spans="1:17" s="51" customFormat="1" ht="15" customHeight="1" x14ac:dyDescent="0.2">
      <c r="A24" s="1"/>
      <c r="B24" s="83" t="s">
        <v>9</v>
      </c>
      <c r="C24" s="189" t="s">
        <v>572</v>
      </c>
      <c r="D24" s="190"/>
      <c r="E24" s="190"/>
      <c r="F24" s="191"/>
      <c r="G24" s="37"/>
      <c r="H24" s="201"/>
      <c r="I24" s="202"/>
      <c r="J24" s="202"/>
      <c r="K24" s="202"/>
      <c r="L24" s="202"/>
      <c r="M24" s="202"/>
      <c r="N24" s="202"/>
      <c r="O24" s="203"/>
      <c r="P24" s="88"/>
      <c r="Q24" s="96"/>
    </row>
    <row r="25" spans="1:17" s="51" customFormat="1" ht="4.5" customHeight="1" thickBot="1" x14ac:dyDescent="0.25">
      <c r="A25" s="1"/>
      <c r="B25" s="83"/>
      <c r="C25" s="98"/>
      <c r="D25" s="104"/>
      <c r="E25" s="104"/>
      <c r="F25" s="105"/>
      <c r="G25" s="37"/>
      <c r="H25" s="201"/>
      <c r="I25" s="202"/>
      <c r="J25" s="202"/>
      <c r="K25" s="202"/>
      <c r="L25" s="202"/>
      <c r="M25" s="202"/>
      <c r="N25" s="202"/>
      <c r="O25" s="203"/>
      <c r="P25" s="88"/>
      <c r="Q25" s="96"/>
    </row>
    <row r="26" spans="1:17" s="51" customFormat="1" ht="17.25" customHeight="1" thickTop="1" x14ac:dyDescent="0.2">
      <c r="A26" s="1"/>
      <c r="B26" s="84" t="s">
        <v>10</v>
      </c>
      <c r="C26" s="220" t="s">
        <v>573</v>
      </c>
      <c r="D26" s="220"/>
      <c r="E26" s="220"/>
      <c r="F26" s="221"/>
      <c r="G26" s="37"/>
      <c r="H26" s="201"/>
      <c r="I26" s="202"/>
      <c r="J26" s="202"/>
      <c r="K26" s="202"/>
      <c r="L26" s="202"/>
      <c r="M26" s="202"/>
      <c r="N26" s="202"/>
      <c r="O26" s="203"/>
      <c r="P26" s="88"/>
      <c r="Q26" s="96"/>
    </row>
    <row r="27" spans="1:17" s="51" customFormat="1" ht="3" customHeight="1" x14ac:dyDescent="0.2">
      <c r="A27" s="1"/>
      <c r="B27" s="85"/>
      <c r="C27" s="98"/>
      <c r="D27" s="22"/>
      <c r="E27" s="22"/>
      <c r="F27" s="106"/>
      <c r="G27" s="37"/>
      <c r="H27" s="201"/>
      <c r="I27" s="202"/>
      <c r="J27" s="202"/>
      <c r="K27" s="202"/>
      <c r="L27" s="202"/>
      <c r="M27" s="202"/>
      <c r="N27" s="202"/>
      <c r="O27" s="203"/>
      <c r="P27" s="88"/>
      <c r="Q27" s="96"/>
    </row>
    <row r="28" spans="1:17" s="51" customFormat="1" ht="15" customHeight="1" x14ac:dyDescent="0.2">
      <c r="A28" s="1"/>
      <c r="B28" s="86" t="s">
        <v>511</v>
      </c>
      <c r="C28" s="207" t="s">
        <v>571</v>
      </c>
      <c r="D28" s="207"/>
      <c r="E28" s="207"/>
      <c r="F28" s="208"/>
      <c r="G28" s="37"/>
      <c r="H28" s="201"/>
      <c r="I28" s="202"/>
      <c r="J28" s="202"/>
      <c r="K28" s="202"/>
      <c r="L28" s="202"/>
      <c r="M28" s="202"/>
      <c r="N28" s="202"/>
      <c r="O28" s="203"/>
      <c r="P28" s="88"/>
      <c r="Q28" s="96"/>
    </row>
    <row r="29" spans="1:17" s="51" customFormat="1" ht="3" customHeight="1" x14ac:dyDescent="0.2">
      <c r="A29" s="1"/>
      <c r="B29" s="85"/>
      <c r="C29" s="98"/>
      <c r="D29" s="22"/>
      <c r="E29" s="22"/>
      <c r="F29" s="106"/>
      <c r="G29" s="37"/>
      <c r="H29" s="201"/>
      <c r="I29" s="202"/>
      <c r="J29" s="202"/>
      <c r="K29" s="202"/>
      <c r="L29" s="202"/>
      <c r="M29" s="202"/>
      <c r="N29" s="202"/>
      <c r="O29" s="203"/>
      <c r="P29" s="88"/>
      <c r="Q29" s="96"/>
    </row>
    <row r="30" spans="1:17" s="51" customFormat="1" ht="15" customHeight="1" thickBot="1" x14ac:dyDescent="0.25">
      <c r="A30" s="1"/>
      <c r="B30" s="87" t="s">
        <v>506</v>
      </c>
      <c r="C30" s="207" t="s">
        <v>572</v>
      </c>
      <c r="D30" s="207"/>
      <c r="E30" s="207"/>
      <c r="F30" s="208"/>
      <c r="G30" s="37"/>
      <c r="H30" s="204"/>
      <c r="I30" s="205"/>
      <c r="J30" s="205"/>
      <c r="K30" s="205"/>
      <c r="L30" s="205"/>
      <c r="M30" s="205"/>
      <c r="N30" s="205"/>
      <c r="O30" s="206"/>
      <c r="P30" s="88"/>
      <c r="Q30" s="96"/>
    </row>
    <row r="31" spans="1:17" s="51" customFormat="1" ht="3.75" customHeight="1" thickTop="1" thickBot="1" x14ac:dyDescent="0.25">
      <c r="A31" s="8"/>
      <c r="B31" s="56"/>
      <c r="C31" s="56"/>
      <c r="D31" s="56"/>
      <c r="E31" s="56"/>
      <c r="F31" s="56"/>
      <c r="G31" s="9"/>
      <c r="H31" s="89"/>
      <c r="I31" s="89"/>
      <c r="J31" s="89"/>
      <c r="K31" s="89"/>
      <c r="L31" s="89"/>
      <c r="M31" s="89"/>
      <c r="N31" s="89"/>
      <c r="O31" s="89"/>
      <c r="P31" s="90"/>
      <c r="Q31" s="96"/>
    </row>
    <row r="32" spans="1:17" s="51" customFormat="1" ht="13.5" thickBot="1" x14ac:dyDescent="0.25">
      <c r="A32" s="3"/>
      <c r="B32" s="3"/>
      <c r="C32" s="3"/>
      <c r="D32" s="3"/>
      <c r="E32" s="3"/>
      <c r="F32" s="3"/>
      <c r="G32" s="3"/>
      <c r="H32" s="3"/>
      <c r="I32" s="31"/>
      <c r="J32" s="31"/>
      <c r="K32" s="32"/>
      <c r="L32" s="32"/>
      <c r="M32" s="32"/>
      <c r="N32" s="32"/>
      <c r="O32" s="32"/>
      <c r="P32" s="3"/>
      <c r="Q32" s="3"/>
    </row>
    <row r="33" spans="1:17" s="51" customFormat="1" ht="13.5" thickBot="1" x14ac:dyDescent="0.25">
      <c r="A33" s="23">
        <v>3</v>
      </c>
      <c r="B33" s="210" t="s">
        <v>52</v>
      </c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1"/>
      <c r="Q33" s="97"/>
    </row>
    <row r="34" spans="1:17" s="51" customFormat="1" ht="7.5" customHeight="1" x14ac:dyDescent="0.2">
      <c r="A34" s="24"/>
      <c r="B34" s="25"/>
      <c r="C34" s="25"/>
      <c r="D34" s="25"/>
      <c r="E34" s="25"/>
      <c r="F34" s="25"/>
      <c r="G34" s="25"/>
      <c r="H34" s="25"/>
      <c r="I34" s="26"/>
      <c r="J34" s="26"/>
      <c r="K34" s="27"/>
      <c r="L34" s="27"/>
      <c r="M34" s="27"/>
      <c r="N34" s="27"/>
      <c r="O34" s="27"/>
      <c r="P34" s="28"/>
      <c r="Q34" s="2"/>
    </row>
    <row r="35" spans="1:17" s="51" customFormat="1" ht="12.75" x14ac:dyDescent="0.2">
      <c r="A35" s="1"/>
      <c r="B35" s="29" t="s">
        <v>532</v>
      </c>
      <c r="C35" s="189" t="s">
        <v>574</v>
      </c>
      <c r="D35" s="191"/>
      <c r="E35" s="52"/>
      <c r="F35" s="2"/>
      <c r="G35" s="2"/>
      <c r="H35" s="212" t="s">
        <v>4</v>
      </c>
      <c r="I35" s="213"/>
      <c r="J35" s="76" t="str">
        <f>IF(G20=1,"Si requiere","No requiere")</f>
        <v>No requiere</v>
      </c>
      <c r="K35" s="54"/>
      <c r="L35" s="214" t="str">
        <f>IF(J35="Si requiere","Indique Tasador:","")</f>
        <v/>
      </c>
      <c r="M35" s="214"/>
      <c r="N35" s="163"/>
      <c r="O35" s="36"/>
      <c r="P35" s="45"/>
      <c r="Q35" s="36"/>
    </row>
    <row r="36" spans="1:17" s="51" customFormat="1" ht="1.5" customHeight="1" x14ac:dyDescent="0.2">
      <c r="A36" s="1"/>
      <c r="B36" s="29"/>
      <c r="C36" s="29"/>
      <c r="D36" s="77"/>
      <c r="E36" s="52"/>
      <c r="F36" s="2"/>
      <c r="G36" s="2"/>
      <c r="H36" s="29"/>
      <c r="I36" s="29"/>
      <c r="J36" s="2"/>
      <c r="K36" s="54"/>
      <c r="L36" s="20"/>
      <c r="M36" s="20"/>
      <c r="N36" s="36"/>
      <c r="O36" s="36"/>
      <c r="P36" s="45"/>
      <c r="Q36" s="36"/>
    </row>
    <row r="37" spans="1:17" s="51" customFormat="1" ht="12.75" x14ac:dyDescent="0.2">
      <c r="A37" s="1"/>
      <c r="B37" s="37" t="s">
        <v>6</v>
      </c>
      <c r="C37" s="189"/>
      <c r="D37" s="190"/>
      <c r="E37" s="190"/>
      <c r="F37" s="190"/>
      <c r="G37" s="191"/>
      <c r="H37" s="163" t="str">
        <f>+IF(C37="OTROS","Especifique:",(IF(C37="USO MIXTO","Especifique:",IF(C37="VEHÍCULOS","Especifique:",IF(C37="MAQUINARIAS Y/O EQUIPOS","Especifique:","")))))</f>
        <v/>
      </c>
      <c r="I37" s="215"/>
      <c r="J37" s="215"/>
      <c r="K37" s="215"/>
      <c r="L37" s="215"/>
      <c r="M37" s="215"/>
      <c r="N37" s="215"/>
      <c r="O37" s="215"/>
      <c r="P37" s="21"/>
      <c r="Q37" s="2"/>
    </row>
    <row r="38" spans="1:17" s="51" customFormat="1" ht="1.5" customHeight="1" x14ac:dyDescent="0.2">
      <c r="A38" s="1"/>
      <c r="B38" s="37"/>
      <c r="C38" s="37"/>
      <c r="D38" s="134"/>
      <c r="E38" s="136"/>
      <c r="F38" s="136"/>
      <c r="G38" s="136"/>
      <c r="H38" s="36"/>
      <c r="I38" s="135"/>
      <c r="J38" s="135"/>
      <c r="K38" s="135"/>
      <c r="L38" s="135"/>
      <c r="M38" s="135"/>
      <c r="N38" s="135"/>
      <c r="O38" s="135"/>
      <c r="P38" s="21"/>
      <c r="Q38" s="2"/>
    </row>
    <row r="39" spans="1:17" s="51" customFormat="1" ht="12.75" x14ac:dyDescent="0.2">
      <c r="A39" s="1"/>
      <c r="B39" s="37" t="s">
        <v>533</v>
      </c>
      <c r="C39" s="189" t="s">
        <v>575</v>
      </c>
      <c r="D39" s="191"/>
      <c r="E39" s="52"/>
      <c r="F39" s="61"/>
      <c r="G39" s="39"/>
      <c r="H39" s="39"/>
      <c r="I39" s="39"/>
      <c r="J39" s="39"/>
      <c r="K39" s="39"/>
      <c r="L39" s="39"/>
      <c r="M39" s="39"/>
      <c r="N39" s="39"/>
      <c r="O39" s="39"/>
      <c r="P39" s="21"/>
      <c r="Q39" s="2"/>
    </row>
    <row r="40" spans="1:17" s="51" customFormat="1" ht="1.5" hidden="1" customHeight="1" x14ac:dyDescent="0.2">
      <c r="A40" s="1"/>
      <c r="B40" s="37"/>
      <c r="C40" s="37"/>
      <c r="D40" s="78"/>
      <c r="E40" s="52"/>
      <c r="F40" s="61"/>
      <c r="G40" s="39"/>
      <c r="H40" s="39"/>
      <c r="I40" s="39"/>
      <c r="J40" s="39"/>
      <c r="K40" s="39"/>
      <c r="L40" s="39"/>
      <c r="M40" s="39"/>
      <c r="N40" s="39"/>
      <c r="O40" s="39"/>
      <c r="P40" s="21"/>
      <c r="Q40" s="2"/>
    </row>
    <row r="41" spans="1:17" s="51" customFormat="1" ht="12.75" x14ac:dyDescent="0.2">
      <c r="A41" s="1"/>
      <c r="B41" s="37" t="s">
        <v>18</v>
      </c>
      <c r="C41" s="189" t="s">
        <v>576</v>
      </c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1"/>
      <c r="O41" s="39"/>
      <c r="P41" s="21"/>
      <c r="Q41" s="2"/>
    </row>
    <row r="42" spans="1:17" s="51" customFormat="1" ht="1.5" customHeight="1" x14ac:dyDescent="0.2">
      <c r="A42" s="1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21"/>
      <c r="Q42" s="2"/>
    </row>
    <row r="43" spans="1:17" s="51" customFormat="1" ht="12.75" x14ac:dyDescent="0.2">
      <c r="A43" s="1"/>
      <c r="B43" s="29" t="s">
        <v>50</v>
      </c>
      <c r="C43" s="189" t="s">
        <v>577</v>
      </c>
      <c r="D43" s="191"/>
      <c r="E43" s="60"/>
      <c r="F43" s="54"/>
      <c r="G43" s="54"/>
      <c r="H43" s="54"/>
      <c r="I43" s="54"/>
      <c r="J43" s="54"/>
      <c r="K43" s="54"/>
      <c r="L43" s="54"/>
      <c r="M43" s="54"/>
      <c r="N43" s="54"/>
      <c r="O43" s="36"/>
      <c r="P43" s="21"/>
      <c r="Q43" s="2"/>
    </row>
    <row r="44" spans="1:17" s="51" customFormat="1" ht="1.5" customHeight="1" thickBot="1" x14ac:dyDescent="0.25">
      <c r="A44" s="1"/>
      <c r="B44" s="40"/>
      <c r="C44" s="40"/>
      <c r="D44" s="75"/>
      <c r="E44" s="60"/>
      <c r="F44" s="54"/>
      <c r="G44" s="54"/>
      <c r="H44" s="54"/>
      <c r="I44" s="54"/>
      <c r="J44" s="54"/>
      <c r="K44" s="54"/>
      <c r="L44" s="54"/>
      <c r="M44" s="54"/>
      <c r="N44" s="54"/>
      <c r="O44" s="36"/>
      <c r="P44" s="21"/>
      <c r="Q44" s="2"/>
    </row>
    <row r="45" spans="1:17" s="51" customFormat="1" ht="13.5" thickTop="1" x14ac:dyDescent="0.2">
      <c r="A45" s="1"/>
      <c r="B45" s="29" t="s">
        <v>5</v>
      </c>
      <c r="C45" s="189" t="s">
        <v>287</v>
      </c>
      <c r="D45" s="191"/>
      <c r="E45" s="60"/>
      <c r="F45" s="108" t="s">
        <v>515</v>
      </c>
      <c r="G45" s="109"/>
      <c r="H45" s="109"/>
      <c r="I45" s="109"/>
      <c r="J45" s="110"/>
      <c r="K45" s="110"/>
      <c r="L45" s="111"/>
      <c r="M45" s="130"/>
      <c r="N45" s="209" t="str">
        <f>IF(J35="Si requiere","FIRMA CLIENTE","")</f>
        <v/>
      </c>
      <c r="O45" s="209"/>
      <c r="P45" s="4"/>
      <c r="Q45" s="3"/>
    </row>
    <row r="46" spans="1:17" s="51" customFormat="1" ht="1.5" customHeight="1" x14ac:dyDescent="0.2">
      <c r="A46" s="1"/>
      <c r="B46" s="71"/>
      <c r="C46" s="71"/>
      <c r="D46" s="72"/>
      <c r="E46" s="60"/>
      <c r="F46" s="112"/>
      <c r="G46" s="113"/>
      <c r="H46" s="114"/>
      <c r="I46" s="114"/>
      <c r="J46" s="114"/>
      <c r="K46" s="114"/>
      <c r="L46" s="133"/>
      <c r="M46" s="131"/>
      <c r="O46" s="44"/>
      <c r="P46" s="4"/>
      <c r="Q46" s="3"/>
    </row>
    <row r="47" spans="1:17" s="51" customFormat="1" ht="12.75" x14ac:dyDescent="0.2">
      <c r="A47" s="1"/>
      <c r="B47" s="58" t="s">
        <v>529</v>
      </c>
      <c r="C47" s="175" t="str">
        <f>VLOOKUP(C45,Hoja1!A2:F347,2)</f>
        <v>SANTIAGO</v>
      </c>
      <c r="D47" s="176"/>
      <c r="E47" s="60"/>
      <c r="F47" s="115" t="s">
        <v>530</v>
      </c>
      <c r="G47" s="116"/>
      <c r="H47" s="117"/>
      <c r="I47" s="117"/>
      <c r="J47" s="117"/>
      <c r="K47" s="117"/>
      <c r="L47" s="118"/>
      <c r="M47" s="116"/>
      <c r="N47" s="218"/>
      <c r="O47" s="218"/>
      <c r="P47" s="4"/>
      <c r="Q47" s="3"/>
    </row>
    <row r="48" spans="1:17" s="51" customFormat="1" ht="1.5" customHeight="1" x14ac:dyDescent="0.2">
      <c r="A48" s="1"/>
      <c r="B48" s="58"/>
      <c r="C48" s="58"/>
      <c r="D48" s="72"/>
      <c r="E48" s="60"/>
      <c r="F48" s="119"/>
      <c r="G48" s="116"/>
      <c r="H48" s="120"/>
      <c r="I48" s="120"/>
      <c r="J48" s="120"/>
      <c r="K48" s="120"/>
      <c r="L48" s="122"/>
      <c r="M48" s="116"/>
      <c r="N48" s="218"/>
      <c r="O48" s="218"/>
      <c r="P48" s="4"/>
      <c r="Q48" s="3"/>
    </row>
    <row r="49" spans="1:17" s="51" customFormat="1" ht="12.75" x14ac:dyDescent="0.2">
      <c r="A49" s="1"/>
      <c r="B49" s="58" t="s">
        <v>77</v>
      </c>
      <c r="C49" s="186" t="str">
        <f>+VLOOKUP(C45,Hoja1!A2:F347,6)</f>
        <v>RM METROPOLITANA</v>
      </c>
      <c r="D49" s="187"/>
      <c r="E49" s="60"/>
      <c r="F49" s="121" t="s">
        <v>517</v>
      </c>
      <c r="G49" s="116"/>
      <c r="H49" s="120"/>
      <c r="I49" s="120"/>
      <c r="J49" s="120"/>
      <c r="K49" s="120"/>
      <c r="L49" s="122"/>
      <c r="M49" s="120"/>
      <c r="N49" s="218"/>
      <c r="O49" s="218"/>
      <c r="P49" s="4"/>
      <c r="Q49" s="3"/>
    </row>
    <row r="50" spans="1:17" s="51" customFormat="1" ht="1.5" customHeight="1" x14ac:dyDescent="0.2">
      <c r="A50" s="1"/>
      <c r="B50" s="58"/>
      <c r="C50" s="58"/>
      <c r="D50" s="72"/>
      <c r="E50" s="60"/>
      <c r="F50" s="123"/>
      <c r="G50" s="116"/>
      <c r="H50" s="120"/>
      <c r="I50" s="120"/>
      <c r="J50" s="120"/>
      <c r="K50" s="120"/>
      <c r="L50" s="118"/>
      <c r="M50" s="120"/>
      <c r="N50" s="218"/>
      <c r="O50" s="218"/>
      <c r="P50" s="4"/>
      <c r="Q50" s="3"/>
    </row>
    <row r="51" spans="1:17" s="51" customFormat="1" ht="12.75" x14ac:dyDescent="0.2">
      <c r="A51" s="1"/>
      <c r="B51" s="37" t="s">
        <v>49</v>
      </c>
      <c r="C51" s="173">
        <v>500000000</v>
      </c>
      <c r="D51" s="174"/>
      <c r="E51" s="52"/>
      <c r="F51" s="121" t="s">
        <v>527</v>
      </c>
      <c r="G51" s="124"/>
      <c r="H51" s="124"/>
      <c r="I51" s="124"/>
      <c r="J51" s="124"/>
      <c r="K51" s="124"/>
      <c r="L51" s="125"/>
      <c r="M51" s="132"/>
      <c r="N51" s="218"/>
      <c r="O51" s="218"/>
      <c r="P51" s="4"/>
      <c r="Q51" s="3"/>
    </row>
    <row r="52" spans="1:17" s="51" customFormat="1" ht="1.5" customHeight="1" x14ac:dyDescent="0.2">
      <c r="A52" s="30"/>
      <c r="B52" s="54"/>
      <c r="C52" s="54"/>
      <c r="D52" s="54"/>
      <c r="E52" s="54"/>
      <c r="F52" s="123"/>
      <c r="G52" s="124"/>
      <c r="H52" s="124"/>
      <c r="I52" s="124"/>
      <c r="J52" s="124"/>
      <c r="K52" s="124"/>
      <c r="L52" s="125"/>
      <c r="M52" s="132"/>
      <c r="N52" s="218"/>
      <c r="O52" s="218"/>
      <c r="P52" s="4"/>
      <c r="Q52" s="3"/>
    </row>
    <row r="53" spans="1:17" s="51" customFormat="1" ht="12.75" x14ac:dyDescent="0.2">
      <c r="A53" s="30"/>
      <c r="B53" s="46" t="s">
        <v>7</v>
      </c>
      <c r="C53" s="47"/>
      <c r="D53" s="48"/>
      <c r="E53" s="38"/>
      <c r="F53" s="121" t="s">
        <v>516</v>
      </c>
      <c r="G53" s="124"/>
      <c r="H53" s="124"/>
      <c r="I53" s="124"/>
      <c r="J53" s="124"/>
      <c r="K53" s="124"/>
      <c r="L53" s="125"/>
      <c r="M53" s="132"/>
      <c r="N53" s="218"/>
      <c r="O53" s="218"/>
      <c r="P53" s="4"/>
      <c r="Q53" s="3"/>
    </row>
    <row r="54" spans="1:17" s="51" customFormat="1" ht="12.75" x14ac:dyDescent="0.2">
      <c r="A54" s="33"/>
      <c r="B54" s="177"/>
      <c r="C54" s="178"/>
      <c r="D54" s="179"/>
      <c r="E54" s="62"/>
      <c r="F54" s="121" t="s">
        <v>518</v>
      </c>
      <c r="G54" s="116"/>
      <c r="H54" s="120"/>
      <c r="I54" s="120"/>
      <c r="J54" s="120"/>
      <c r="K54" s="120"/>
      <c r="L54" s="118"/>
      <c r="M54" s="120"/>
      <c r="N54" s="218"/>
      <c r="O54" s="218"/>
      <c r="P54" s="35"/>
      <c r="Q54" s="34"/>
    </row>
    <row r="55" spans="1:17" s="51" customFormat="1" ht="1.5" customHeight="1" x14ac:dyDescent="0.2">
      <c r="A55" s="63"/>
      <c r="B55" s="180"/>
      <c r="C55" s="181"/>
      <c r="D55" s="182"/>
      <c r="E55" s="62"/>
      <c r="F55" s="123"/>
      <c r="G55" s="116"/>
      <c r="H55" s="120"/>
      <c r="I55" s="120"/>
      <c r="J55" s="120"/>
      <c r="K55" s="120"/>
      <c r="L55" s="125"/>
      <c r="M55" s="132"/>
      <c r="N55" s="218"/>
      <c r="O55" s="218"/>
      <c r="P55" s="65"/>
      <c r="Q55" s="64"/>
    </row>
    <row r="56" spans="1:17" s="51" customFormat="1" ht="13.5" thickBot="1" x14ac:dyDescent="0.25">
      <c r="A56" s="66"/>
      <c r="B56" s="180"/>
      <c r="C56" s="181"/>
      <c r="D56" s="182"/>
      <c r="E56" s="62"/>
      <c r="F56" s="126" t="s">
        <v>519</v>
      </c>
      <c r="G56" s="127"/>
      <c r="H56" s="128"/>
      <c r="I56" s="128"/>
      <c r="J56" s="128"/>
      <c r="K56" s="128"/>
      <c r="L56" s="129"/>
      <c r="M56" s="132"/>
      <c r="N56" s="218"/>
      <c r="O56" s="218"/>
      <c r="P56" s="65"/>
      <c r="Q56" s="64"/>
    </row>
    <row r="57" spans="1:17" s="51" customFormat="1" ht="13.5" thickTop="1" x14ac:dyDescent="0.2">
      <c r="A57" s="66"/>
      <c r="B57" s="180"/>
      <c r="C57" s="181"/>
      <c r="D57" s="182"/>
      <c r="E57" s="62"/>
      <c r="F57" s="54"/>
      <c r="G57" s="107"/>
      <c r="H57" s="100"/>
      <c r="I57" s="101"/>
      <c r="J57" s="101"/>
      <c r="K57" s="101"/>
      <c r="L57" s="101"/>
      <c r="M57" s="102"/>
      <c r="N57" s="102"/>
      <c r="O57" s="64"/>
      <c r="P57" s="65"/>
      <c r="Q57" s="64"/>
    </row>
    <row r="58" spans="1:17" s="51" customFormat="1" ht="12.75" x14ac:dyDescent="0.2">
      <c r="A58" s="67"/>
      <c r="B58" s="183"/>
      <c r="C58" s="184"/>
      <c r="D58" s="185"/>
      <c r="E58" s="62"/>
      <c r="F58" s="54"/>
      <c r="O58" s="54"/>
      <c r="P58" s="53"/>
      <c r="Q58" s="54"/>
    </row>
    <row r="59" spans="1:17" s="51" customFormat="1" ht="7.5" customHeight="1" thickBot="1" x14ac:dyDescent="0.25">
      <c r="A59" s="68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69"/>
      <c r="Q59" s="54"/>
    </row>
  </sheetData>
  <sheetProtection password="CAAB" sheet="1" objects="1" scenarios="1"/>
  <mergeCells count="39">
    <mergeCell ref="G7:H7"/>
    <mergeCell ref="C45:D45"/>
    <mergeCell ref="C43:D43"/>
    <mergeCell ref="N47:O56"/>
    <mergeCell ref="C1:M1"/>
    <mergeCell ref="C24:F24"/>
    <mergeCell ref="C26:F26"/>
    <mergeCell ref="C30:F30"/>
    <mergeCell ref="C16:D16"/>
    <mergeCell ref="M3:N3"/>
    <mergeCell ref="M4:N4"/>
    <mergeCell ref="B5:P5"/>
    <mergeCell ref="G9:H9"/>
    <mergeCell ref="B12:P12"/>
    <mergeCell ref="B13:M13"/>
    <mergeCell ref="C14:O14"/>
    <mergeCell ref="B33:P33"/>
    <mergeCell ref="C41:N41"/>
    <mergeCell ref="H35:I35"/>
    <mergeCell ref="L35:M35"/>
    <mergeCell ref="C37:G37"/>
    <mergeCell ref="I37:O37"/>
    <mergeCell ref="C35:D35"/>
    <mergeCell ref="C51:D51"/>
    <mergeCell ref="C47:D47"/>
    <mergeCell ref="B54:D58"/>
    <mergeCell ref="C49:D49"/>
    <mergeCell ref="C2:M2"/>
    <mergeCell ref="C20:F20"/>
    <mergeCell ref="C18:F18"/>
    <mergeCell ref="C22:F22"/>
    <mergeCell ref="J7:M7"/>
    <mergeCell ref="J9:M9"/>
    <mergeCell ref="C7:E7"/>
    <mergeCell ref="C9:E9"/>
    <mergeCell ref="H16:O30"/>
    <mergeCell ref="C39:D39"/>
    <mergeCell ref="C28:F28"/>
    <mergeCell ref="N45:O45"/>
  </mergeCells>
  <conditionalFormatting sqref="J9 C7 J7 C14 C18 C16 C24 C26 C45 C47 C49">
    <cfRule type="cellIs" dxfId="20" priority="24" stopIfTrue="1" operator="equal">
      <formula>""</formula>
    </cfRule>
  </conditionalFormatting>
  <conditionalFormatting sqref="G9">
    <cfRule type="cellIs" dxfId="19" priority="23" stopIfTrue="1" operator="equal">
      <formula>""</formula>
    </cfRule>
  </conditionalFormatting>
  <conditionalFormatting sqref="C30">
    <cfRule type="cellIs" dxfId="18" priority="22" stopIfTrue="1" operator="equal">
      <formula>""</formula>
    </cfRule>
  </conditionalFormatting>
  <conditionalFormatting sqref="M3">
    <cfRule type="cellIs" dxfId="17" priority="21" stopIfTrue="1" operator="equal">
      <formula>""</formula>
    </cfRule>
  </conditionalFormatting>
  <conditionalFormatting sqref="C41:N41">
    <cfRule type="cellIs" dxfId="16" priority="20" stopIfTrue="1" operator="equal">
      <formula>""</formula>
    </cfRule>
  </conditionalFormatting>
  <conditionalFormatting sqref="N36:O36 O43:O44">
    <cfRule type="cellIs" dxfId="15" priority="30" stopIfTrue="1" operator="notEqual">
      <formula>#REF!="Si requiere"</formula>
    </cfRule>
  </conditionalFormatting>
  <conditionalFormatting sqref="O9">
    <cfRule type="cellIs" dxfId="14" priority="18" stopIfTrue="1" operator="equal">
      <formula>""</formula>
    </cfRule>
  </conditionalFormatting>
  <conditionalFormatting sqref="C35">
    <cfRule type="cellIs" dxfId="13" priority="17" stopIfTrue="1" operator="equal">
      <formula>""</formula>
    </cfRule>
  </conditionalFormatting>
  <conditionalFormatting sqref="C37">
    <cfRule type="cellIs" dxfId="12" priority="16" stopIfTrue="1" operator="equal">
      <formula>""</formula>
    </cfRule>
  </conditionalFormatting>
  <conditionalFormatting sqref="C51">
    <cfRule type="cellIs" dxfId="11" priority="15" stopIfTrue="1" operator="equal">
      <formula>""</formula>
    </cfRule>
  </conditionalFormatting>
  <conditionalFormatting sqref="C43">
    <cfRule type="cellIs" dxfId="10" priority="14" stopIfTrue="1" operator="equal">
      <formula>""</formula>
    </cfRule>
  </conditionalFormatting>
  <conditionalFormatting sqref="J35">
    <cfRule type="cellIs" dxfId="9" priority="13" stopIfTrue="1" operator="equal">
      <formula>""</formula>
    </cfRule>
  </conditionalFormatting>
  <conditionalFormatting sqref="O7">
    <cfRule type="cellIs" dxfId="8" priority="12" stopIfTrue="1" operator="equal">
      <formula>""</formula>
    </cfRule>
  </conditionalFormatting>
  <conditionalFormatting sqref="F16">
    <cfRule type="cellIs" dxfId="7" priority="11" stopIfTrue="1" operator="equal">
      <formula>""</formula>
    </cfRule>
  </conditionalFormatting>
  <conditionalFormatting sqref="G7">
    <cfRule type="cellIs" dxfId="6" priority="10" stopIfTrue="1" operator="equal">
      <formula>""</formula>
    </cfRule>
  </conditionalFormatting>
  <conditionalFormatting sqref="C20">
    <cfRule type="cellIs" dxfId="5" priority="9" stopIfTrue="1" operator="equal">
      <formula>""</formula>
    </cfRule>
  </conditionalFormatting>
  <conditionalFormatting sqref="C28">
    <cfRule type="cellIs" dxfId="4" priority="7" stopIfTrue="1" operator="equal">
      <formula>""</formula>
    </cfRule>
  </conditionalFormatting>
  <conditionalFormatting sqref="C22">
    <cfRule type="cellIs" dxfId="3" priority="6" stopIfTrue="1" operator="equal">
      <formula>""</formula>
    </cfRule>
  </conditionalFormatting>
  <conditionalFormatting sqref="N35:O35">
    <cfRule type="cellIs" dxfId="2" priority="3" stopIfTrue="1" operator="notEqual">
      <formula>#REF!="Si requiere"</formula>
    </cfRule>
  </conditionalFormatting>
  <conditionalFormatting sqref="C9">
    <cfRule type="cellIs" dxfId="1" priority="2" stopIfTrue="1" operator="equal">
      <formula>""</formula>
    </cfRule>
  </conditionalFormatting>
  <conditionalFormatting sqref="C39">
    <cfRule type="cellIs" dxfId="0" priority="1" stopIfTrue="1" operator="equal">
      <formula>""</formula>
    </cfRule>
  </conditionalFormatting>
  <dataValidations xWindow="959" yWindow="298" count="30">
    <dataValidation type="list" allowBlank="1" showInputMessage="1" showErrorMessage="1" sqref="J36">
      <formula1>"No requiere,Si requiere"</formula1>
    </dataValidation>
    <dataValidation showDropDown="1" showInputMessage="1" showErrorMessage="1" sqref="O36 O43:O44"/>
    <dataValidation type="list" allowBlank="1" showInputMessage="1" showErrorMessage="1" sqref="E35:E36 C36:D36">
      <formula1>"TASACIÓN, RETASACIÓN"</formula1>
    </dataValidation>
    <dataValidation type="list" allowBlank="1" showInputMessage="1" showErrorMessage="1" sqref="N35:N36">
      <formula1>"COLLIERS,PROTASA,TINSA,TRANSSA,VALUACIONES"</formula1>
    </dataValidation>
    <dataValidation type="list" allowBlank="1" showInputMessage="1" showErrorMessage="1" promptTitle="Seleccione" prompt="Opción correspondiente al segmento de banca" sqref="G7:H7">
      <formula1>"CORPORATIVA,INMOBILIARIA,GRANDES EMPRESAS,NORMALIZACIÓN,MINORISTA EMPRESAS,MINORISTA PYME,MINORISTA PERSONA,MINORISTA PERSONAL BANK,INSTACOB,ADMINISTRACIÓN,LEASING,CONVENIO INMOBILIARIO"</formula1>
    </dataValidation>
    <dataValidation type="list" allowBlank="1" showInputMessage="1" showErrorMessage="1" promptTitle="Seleccione" prompt="Tipo de operación a cursar" sqref="G9:H9">
      <formula1>"CRÉDITO COMERCIAL,CRÉDITO HIPOTECARIO,LEASING"</formula1>
    </dataValidation>
    <dataValidation type="list" allowBlank="1" showInputMessage="1" showErrorMessage="1" promptTitle="Seleccione" prompt="Finalidad de la tasación" sqref="J9:M9">
      <formula1>"ACTUALIZAR GARANTÍA,COMPRA INMUEBLE,FINES GENERALES,REFINANCIAMIENTO INTERNO,REFINANCIAMIENTO EXTERNO,LIQUIDACIÓN FORZADA,DACIÓN EN PAGO"</formula1>
    </dataValidation>
    <dataValidation type="list" allowBlank="1" showInputMessage="1" showErrorMessage="1" promptTitle="Seleccione" prompt="Comuna donde se encuentra ubicado el bien" sqref="C45:D45">
      <formula1>comunas</formula1>
    </dataValidation>
    <dataValidation type="list" allowBlank="1" showInputMessage="1" showErrorMessage="1" promptTitle="Seleccione" prompt="La opción correspondiente a personería de cliente." sqref="C20:F20">
      <formula1>"PERSONA NATURAL,PYME,PYME INMOBILIARIA,EMPRESA E INMOBILIARIA"</formula1>
    </dataValidation>
    <dataValidation allowBlank="1" showInputMessage="1" showErrorMessage="1" promptTitle="Ingrese" prompt="Número de cuenta del cliente a la cual se cargarán los honorarios de la tasación. _x000a_Debe aportar detalle de cuenta print IBS ó AS400" sqref="C18:F18"/>
    <dataValidation allowBlank="1" showInputMessage="1" showErrorMessage="1" promptTitle="Ingrese" prompt="Nombre completo del cliente que está solicitando el finaciamiento o para el cual se solicita el informe de tasación. Evite abreviaturas y uso de puntos._x000a_" sqref="C14:O14"/>
    <dataValidation allowBlank="1" showInputMessage="1" showErrorMessage="1" promptTitle="Ingrese " prompt="Rut del cliente que está solicitando la tasación._x000a_" sqref="C16:D16"/>
    <dataValidation allowBlank="1" showInputMessage="1" showErrorMessage="1" promptTitle="Ingrese" prompt="e-mail de cliente" sqref="C22:F22"/>
    <dataValidation allowBlank="1" showInputMessage="1" showErrorMessage="1" promptTitle="Ingrese" prompt="Número telefónico (móvil o red fija) del cliente._x000a__x000a_" sqref="C24:F24"/>
    <dataValidation allowBlank="1" showInputMessage="1" showErrorMessage="1" promptTitle="Ingrese" prompt="Nombre de la persona que coordinará la visita del bien._x000a_" sqref="C26:F26"/>
    <dataValidation allowBlank="1" showInputMessage="1" showErrorMessage="1" promptTitle="Ingrese" prompt="e-mail de la persona que coordinará la visita del bien o aportará los antecedentes." sqref="C28:F28"/>
    <dataValidation allowBlank="1" showInputMessage="1" showErrorMessage="1" promptTitle="Ingrese" prompt="Teléfono (móvil o red fija) de la persona que coordinará la visita del bien." sqref="C30:F30"/>
    <dataValidation allowBlank="1" showInputMessage="1" showErrorMessage="1" promptTitle="Ingrese" prompt="Nombre y apellido del ejecutivo comercial" sqref="C7:E7"/>
    <dataValidation allowBlank="1" showInputMessage="1" showErrorMessage="1" promptTitle="Ingrese" prompt="Nombre de la sucursal" sqref="C9:E9"/>
    <dataValidation allowBlank="1" showInputMessage="1" showErrorMessage="1" promptTitle="Ingrese" prompt="E-mail del ejecutuvo solicitante para mantener comunicación en el proceso de tasación y despacho de informe._x000a_" sqref="J7:M7"/>
    <dataValidation allowBlank="1" showInputMessage="1" showErrorMessage="1" promptTitle="Ingrese" prompt="Número de telefono del ejecutivo comercial" sqref="O7"/>
    <dataValidation allowBlank="1" showInputMessage="1" showErrorMessage="1" promptTitle="Ingrese" prompt="Centro de costo del área comercial correspondiente." sqref="O9"/>
    <dataValidation type="list" allowBlank="1" showInputMessage="1" showErrorMessage="1" promptTitle="Seleccione" prompt="El tipo de informe de tasación" sqref="C35:D35">
      <formula1>"TASACIÓN, RETASACIÓN"</formula1>
    </dataValidation>
    <dataValidation allowBlank="1" showInputMessage="1" showErrorMessage="1" promptTitle="Ingrese" prompt="La dirección del bien sin abreviaturas , idealmente según la individualización de las escrituras de este. _x000a_En caso de bienes en copropiedad debe informar estacionamientos y bodegas." sqref="C41:N41"/>
    <dataValidation allowBlank="1" showInputMessage="1" showErrorMessage="1" promptTitle="Ingrese" prompt="Rol en SII del bien principal" sqref="C43:D43"/>
    <dataValidation allowBlank="1" showInputMessage="1" showErrorMessage="1" promptTitle="Ingrese" prompt="Valor estimado por el cliente_x000a_" sqref="C51:D51"/>
    <dataValidation allowBlank="1" showInputMessage="1" showErrorMessage="1" promptTitle="Ingrese" prompt="Información que facilitará dar con la ubicación del bien" sqref="B54:D58"/>
    <dataValidation type="list" allowBlank="1" showInputMessage="1" showErrorMessage="1" sqref="C39:D39">
      <formula1>"NUEVO,USADO"</formula1>
    </dataValidation>
    <dataValidation allowBlank="1" showInputMessage="1" showErrorMessage="1" promptTitle="Seleccione" prompt="Tipo de bien a tasar" sqref="C38"/>
    <dataValidation type="list" allowBlank="1" showInputMessage="1" showErrorMessage="1" promptTitle="Seleccione" prompt="Tipo de bien a tasar" sqref="C37">
      <formula1>$A$10:$A$42</formula1>
    </dataValidation>
  </dataValidations>
  <pageMargins left="0.7" right="0.7" top="0.75" bottom="0.75" header="0.3" footer="0.3"/>
  <pageSetup paperSize="9" scale="8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959" yWindow="298" count="1">
        <x14:dataValidation type="list" allowBlank="1" showInputMessage="1" showErrorMessage="1" promptTitle="Seleccione" prompt="Tipo de bien a tasar">
          <x14:formula1>
            <xm:f>HA!$A$10:$A$42</xm:f>
          </x14:formula1>
          <xm:sqref>D37:G38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F66"/>
  <sheetViews>
    <sheetView windowProtection="1" workbookViewId="0">
      <selection activeCell="H9" sqref="H9"/>
    </sheetView>
  </sheetViews>
  <sheetFormatPr baseColWidth="10" defaultRowHeight="15" x14ac:dyDescent="0.25"/>
  <cols>
    <col min="2" max="16" width="11.42578125" customWidth="1"/>
  </cols>
  <sheetData>
    <row r="1" spans="1:58" s="132" customFormat="1" ht="30.75" customHeight="1" x14ac:dyDescent="0.2">
      <c r="A1" s="137" t="s">
        <v>19</v>
      </c>
      <c r="B1" s="138" t="s">
        <v>20</v>
      </c>
      <c r="C1" s="138" t="s">
        <v>21</v>
      </c>
      <c r="D1" s="139" t="s">
        <v>22</v>
      </c>
      <c r="E1" s="139" t="s">
        <v>23</v>
      </c>
      <c r="F1" s="139" t="s">
        <v>24</v>
      </c>
      <c r="G1" s="140" t="s">
        <v>25</v>
      </c>
      <c r="H1" s="140" t="s">
        <v>26</v>
      </c>
      <c r="I1" s="141" t="s">
        <v>27</v>
      </c>
      <c r="J1" s="141" t="s">
        <v>28</v>
      </c>
      <c r="K1" s="141" t="s">
        <v>29</v>
      </c>
      <c r="L1" s="141" t="s">
        <v>30</v>
      </c>
      <c r="M1" s="142" t="s">
        <v>31</v>
      </c>
      <c r="N1" s="141" t="s">
        <v>32</v>
      </c>
      <c r="O1" s="141" t="s">
        <v>33</v>
      </c>
      <c r="P1" s="141" t="s">
        <v>34</v>
      </c>
      <c r="Q1" s="141" t="s">
        <v>35</v>
      </c>
      <c r="R1" s="141" t="s">
        <v>36</v>
      </c>
      <c r="S1" s="141" t="s">
        <v>37</v>
      </c>
      <c r="T1" s="141" t="s">
        <v>38</v>
      </c>
      <c r="U1" s="141" t="s">
        <v>39</v>
      </c>
      <c r="V1" s="141" t="s">
        <v>40</v>
      </c>
      <c r="W1" s="143" t="s">
        <v>41</v>
      </c>
      <c r="X1" s="141" t="s">
        <v>42</v>
      </c>
      <c r="Y1" s="141" t="s">
        <v>43</v>
      </c>
      <c r="Z1" s="144" t="s">
        <v>44</v>
      </c>
      <c r="AA1" s="145" t="s">
        <v>19</v>
      </c>
      <c r="AB1" s="141" t="s">
        <v>45</v>
      </c>
      <c r="AC1" s="141" t="s">
        <v>46</v>
      </c>
      <c r="AD1" s="146" t="s">
        <v>47</v>
      </c>
      <c r="AE1" s="146" t="s">
        <v>79</v>
      </c>
      <c r="AF1" s="146" t="s">
        <v>536</v>
      </c>
      <c r="AG1" s="141" t="s">
        <v>537</v>
      </c>
      <c r="AH1" s="167" t="s">
        <v>538</v>
      </c>
      <c r="AI1" s="168" t="s">
        <v>539</v>
      </c>
      <c r="AJ1" s="169" t="s">
        <v>540</v>
      </c>
      <c r="AK1" s="141" t="s">
        <v>541</v>
      </c>
      <c r="AL1" s="141" t="s">
        <v>542</v>
      </c>
      <c r="AM1" s="141" t="s">
        <v>543</v>
      </c>
      <c r="AN1" s="141" t="s">
        <v>544</v>
      </c>
      <c r="AO1" s="170" t="s">
        <v>545</v>
      </c>
      <c r="AP1" s="170" t="s">
        <v>546</v>
      </c>
      <c r="AQ1" s="170" t="s">
        <v>547</v>
      </c>
      <c r="AR1" s="170" t="s">
        <v>548</v>
      </c>
      <c r="AS1" s="170" t="s">
        <v>549</v>
      </c>
      <c r="AT1" s="170" t="s">
        <v>550</v>
      </c>
      <c r="AU1" s="170" t="s">
        <v>551</v>
      </c>
      <c r="AV1" s="139" t="s">
        <v>552</v>
      </c>
      <c r="AW1" s="171" t="s">
        <v>553</v>
      </c>
      <c r="AX1" s="141" t="s">
        <v>554</v>
      </c>
      <c r="AY1" s="139" t="s">
        <v>555</v>
      </c>
      <c r="AZ1" s="172" t="s">
        <v>556</v>
      </c>
      <c r="BA1" s="141" t="s">
        <v>557</v>
      </c>
      <c r="BB1" s="138" t="s">
        <v>558</v>
      </c>
      <c r="BC1" s="141" t="s">
        <v>559</v>
      </c>
      <c r="BD1" s="146" t="s">
        <v>536</v>
      </c>
      <c r="BE1" s="141" t="s">
        <v>537</v>
      </c>
      <c r="BF1" s="167" t="s">
        <v>538</v>
      </c>
    </row>
    <row r="2" spans="1:58" s="162" customFormat="1" x14ac:dyDescent="0.25">
      <c r="A2" s="147"/>
      <c r="B2" s="147"/>
      <c r="C2" s="148"/>
      <c r="D2" s="149">
        <f>+SOLICITUD!M3</f>
        <v>0</v>
      </c>
      <c r="E2" s="150"/>
      <c r="F2" s="150"/>
      <c r="G2" s="150"/>
      <c r="H2" s="150"/>
      <c r="I2" s="151"/>
      <c r="J2" s="152"/>
      <c r="K2" s="153"/>
      <c r="L2" s="151">
        <v>1</v>
      </c>
      <c r="M2" s="154"/>
      <c r="N2" s="152"/>
      <c r="O2" s="155" t="str">
        <f>+SOLICITUD!C7</f>
        <v>Carlos Chamorro Rebolledo</v>
      </c>
      <c r="P2" s="155" t="str">
        <f>+SOLICITUD!C9</f>
        <v>Concepcion</v>
      </c>
      <c r="Q2" s="155">
        <f>+SOLICITUD!O9</f>
        <v>0</v>
      </c>
      <c r="R2" s="155" t="str">
        <f>+SOLICITUD!G7</f>
        <v>MINORISTA EMPRESAS</v>
      </c>
      <c r="S2" s="154" t="s">
        <v>534</v>
      </c>
      <c r="T2" s="156" t="str">
        <f>+SOLICITUD!C16</f>
        <v>76511882</v>
      </c>
      <c r="U2" s="157" t="str">
        <f>+SOLICITUD!F16</f>
        <v>4</v>
      </c>
      <c r="V2" s="158" t="str">
        <f>+SOLICITUD!C14</f>
        <v>INVERSIONES MM SPA</v>
      </c>
      <c r="W2" s="155" t="str">
        <f>+SOLICITUD!C35</f>
        <v>TASACIÓN</v>
      </c>
      <c r="X2" s="155">
        <f>+SOLICITUD!C37</f>
        <v>0</v>
      </c>
      <c r="Y2" s="157" t="str">
        <f>+SOLICITUD!C39</f>
        <v>NUEVO</v>
      </c>
      <c r="Z2" s="158" t="str">
        <f>+SOLICITUD!C41</f>
        <v>CALLE OSLO 330 DPTO 404, EST E5 Y BOD 47, Las condes</v>
      </c>
      <c r="AA2" s="159">
        <v>9484</v>
      </c>
      <c r="AB2" s="160" t="s">
        <v>535</v>
      </c>
      <c r="AC2" s="161" t="str">
        <f>+SOLICITUD!C43</f>
        <v>1509-4</v>
      </c>
      <c r="AD2" s="158" t="str">
        <f>+SOLICITUD!C45</f>
        <v> LAS CONDES </v>
      </c>
      <c r="AE2" s="152" t="str">
        <f>+SOLICITUD!C49</f>
        <v>RM METROPOLITANA</v>
      </c>
      <c r="BB2" s="166" t="str">
        <f>+SOLICITUD!C18</f>
        <v xml:space="preserve">209634400 </v>
      </c>
    </row>
    <row r="4" spans="1:58" x14ac:dyDescent="0.25">
      <c r="A4" s="99"/>
    </row>
    <row r="5" spans="1:58" x14ac:dyDescent="0.25">
      <c r="A5" s="99"/>
    </row>
    <row r="6" spans="1:58" x14ac:dyDescent="0.25">
      <c r="A6" s="99"/>
    </row>
    <row r="7" spans="1:58" x14ac:dyDescent="0.25">
      <c r="A7" s="99"/>
    </row>
    <row r="8" spans="1:58" x14ac:dyDescent="0.25">
      <c r="A8" s="99"/>
    </row>
    <row r="9" spans="1:58" x14ac:dyDescent="0.25">
      <c r="A9" s="164"/>
    </row>
    <row r="10" spans="1:58" x14ac:dyDescent="0.25">
      <c r="A10" s="165" t="s">
        <v>54</v>
      </c>
    </row>
    <row r="11" spans="1:58" x14ac:dyDescent="0.25">
      <c r="A11" s="165" t="s">
        <v>55</v>
      </c>
    </row>
    <row r="12" spans="1:58" x14ac:dyDescent="0.25">
      <c r="A12" s="165" t="s">
        <v>56</v>
      </c>
    </row>
    <row r="13" spans="1:58" x14ac:dyDescent="0.25">
      <c r="A13" s="165" t="s">
        <v>57</v>
      </c>
    </row>
    <row r="14" spans="1:58" x14ac:dyDescent="0.25">
      <c r="A14" s="165" t="s">
        <v>58</v>
      </c>
    </row>
    <row r="15" spans="1:58" x14ac:dyDescent="0.25">
      <c r="A15" s="165" t="s">
        <v>59</v>
      </c>
    </row>
    <row r="16" spans="1:58" x14ac:dyDescent="0.25">
      <c r="A16" s="165" t="s">
        <v>60</v>
      </c>
    </row>
    <row r="17" spans="1:1" x14ac:dyDescent="0.25">
      <c r="A17" s="165" t="s">
        <v>61</v>
      </c>
    </row>
    <row r="18" spans="1:1" x14ac:dyDescent="0.25">
      <c r="A18" s="165" t="s">
        <v>522</v>
      </c>
    </row>
    <row r="19" spans="1:1" x14ac:dyDescent="0.25">
      <c r="A19" s="165" t="s">
        <v>62</v>
      </c>
    </row>
    <row r="20" spans="1:1" x14ac:dyDescent="0.25">
      <c r="A20" s="165" t="s">
        <v>63</v>
      </c>
    </row>
    <row r="21" spans="1:1" x14ac:dyDescent="0.25">
      <c r="A21" s="165" t="s">
        <v>64</v>
      </c>
    </row>
    <row r="22" spans="1:1" x14ac:dyDescent="0.25">
      <c r="A22" s="165" t="s">
        <v>65</v>
      </c>
    </row>
    <row r="23" spans="1:1" x14ac:dyDescent="0.25">
      <c r="A23" s="165" t="s">
        <v>66</v>
      </c>
    </row>
    <row r="24" spans="1:1" x14ac:dyDescent="0.25">
      <c r="A24" s="165" t="s">
        <v>67</v>
      </c>
    </row>
    <row r="25" spans="1:1" x14ac:dyDescent="0.25">
      <c r="A25" s="165" t="s">
        <v>523</v>
      </c>
    </row>
    <row r="26" spans="1:1" x14ac:dyDescent="0.25">
      <c r="A26" s="165" t="s">
        <v>524</v>
      </c>
    </row>
    <row r="27" spans="1:1" x14ac:dyDescent="0.25">
      <c r="A27" s="165" t="s">
        <v>68</v>
      </c>
    </row>
    <row r="28" spans="1:1" x14ac:dyDescent="0.25">
      <c r="A28" s="165" t="s">
        <v>69</v>
      </c>
    </row>
    <row r="29" spans="1:1" x14ac:dyDescent="0.25">
      <c r="A29" s="165" t="s">
        <v>521</v>
      </c>
    </row>
    <row r="30" spans="1:1" x14ac:dyDescent="0.25">
      <c r="A30" s="165" t="s">
        <v>520</v>
      </c>
    </row>
    <row r="31" spans="1:1" x14ac:dyDescent="0.25">
      <c r="A31" s="165" t="s">
        <v>70</v>
      </c>
    </row>
    <row r="32" spans="1:1" x14ac:dyDescent="0.25">
      <c r="A32" s="165" t="s">
        <v>525</v>
      </c>
    </row>
    <row r="33" spans="1:1" x14ac:dyDescent="0.25">
      <c r="A33" s="165" t="s">
        <v>531</v>
      </c>
    </row>
    <row r="34" spans="1:1" x14ac:dyDescent="0.25">
      <c r="A34" s="165" t="s">
        <v>526</v>
      </c>
    </row>
    <row r="35" spans="1:1" x14ac:dyDescent="0.25">
      <c r="A35" s="165" t="s">
        <v>71</v>
      </c>
    </row>
    <row r="36" spans="1:1" x14ac:dyDescent="0.25">
      <c r="A36" s="165" t="s">
        <v>72</v>
      </c>
    </row>
    <row r="37" spans="1:1" x14ac:dyDescent="0.25">
      <c r="A37" s="165" t="s">
        <v>73</v>
      </c>
    </row>
    <row r="38" spans="1:1" x14ac:dyDescent="0.25">
      <c r="A38" s="165" t="s">
        <v>74</v>
      </c>
    </row>
    <row r="39" spans="1:1" x14ac:dyDescent="0.25">
      <c r="A39" s="165" t="s">
        <v>75</v>
      </c>
    </row>
    <row r="40" spans="1:1" x14ac:dyDescent="0.25">
      <c r="A40" s="165" t="s">
        <v>76</v>
      </c>
    </row>
    <row r="41" spans="1:1" x14ac:dyDescent="0.25">
      <c r="A41" s="165" t="s">
        <v>512</v>
      </c>
    </row>
    <row r="42" spans="1:1" x14ac:dyDescent="0.25">
      <c r="A42" s="165" t="s">
        <v>513</v>
      </c>
    </row>
    <row r="43" spans="1:1" x14ac:dyDescent="0.25">
      <c r="A43" s="164"/>
    </row>
    <row r="44" spans="1:1" x14ac:dyDescent="0.25">
      <c r="A44" s="164"/>
    </row>
    <row r="45" spans="1:1" x14ac:dyDescent="0.25">
      <c r="A45" s="164"/>
    </row>
    <row r="46" spans="1:1" x14ac:dyDescent="0.25">
      <c r="A46" s="164"/>
    </row>
    <row r="47" spans="1:1" x14ac:dyDescent="0.25">
      <c r="A47" s="99"/>
    </row>
    <row r="48" spans="1:1" x14ac:dyDescent="0.25">
      <c r="A48" s="99"/>
    </row>
    <row r="49" spans="1:1" x14ac:dyDescent="0.25">
      <c r="A49" s="99"/>
    </row>
    <row r="50" spans="1:1" x14ac:dyDescent="0.25">
      <c r="A50" s="99"/>
    </row>
    <row r="51" spans="1:1" x14ac:dyDescent="0.25">
      <c r="A51" s="99"/>
    </row>
    <row r="52" spans="1:1" x14ac:dyDescent="0.25">
      <c r="A52" s="99"/>
    </row>
    <row r="53" spans="1:1" x14ac:dyDescent="0.25">
      <c r="A53" s="99"/>
    </row>
    <row r="54" spans="1:1" x14ac:dyDescent="0.25">
      <c r="A54" s="99"/>
    </row>
    <row r="55" spans="1:1" x14ac:dyDescent="0.25">
      <c r="A55" s="99"/>
    </row>
    <row r="56" spans="1:1" x14ac:dyDescent="0.25">
      <c r="A56" s="99"/>
    </row>
    <row r="57" spans="1:1" x14ac:dyDescent="0.25">
      <c r="A57" s="99"/>
    </row>
    <row r="58" spans="1:1" x14ac:dyDescent="0.25">
      <c r="A58" s="99"/>
    </row>
    <row r="59" spans="1:1" x14ac:dyDescent="0.25">
      <c r="A59" s="99"/>
    </row>
    <row r="60" spans="1:1" x14ac:dyDescent="0.25">
      <c r="A60" s="99"/>
    </row>
    <row r="61" spans="1:1" x14ac:dyDescent="0.25">
      <c r="A61" s="99"/>
    </row>
    <row r="62" spans="1:1" x14ac:dyDescent="0.25">
      <c r="A62" s="99"/>
    </row>
    <row r="63" spans="1:1" x14ac:dyDescent="0.25">
      <c r="A63" s="99"/>
    </row>
    <row r="64" spans="1:1" x14ac:dyDescent="0.25">
      <c r="A64" s="99"/>
    </row>
    <row r="65" spans="1:1" x14ac:dyDescent="0.25">
      <c r="A65" s="99"/>
    </row>
    <row r="66" spans="1:1" x14ac:dyDescent="0.25">
      <c r="A66" s="99"/>
    </row>
  </sheetData>
  <sheetProtection password="CAAB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347"/>
  <sheetViews>
    <sheetView windowProtection="1" workbookViewId="0">
      <selection activeCell="I7" sqref="I7"/>
    </sheetView>
  </sheetViews>
  <sheetFormatPr baseColWidth="10" defaultRowHeight="12.75" x14ac:dyDescent="0.2"/>
  <cols>
    <col min="1" max="1" width="24.5703125" style="80" bestFit="1" customWidth="1"/>
    <col min="2" max="2" width="15.28515625" style="80" bestFit="1" customWidth="1"/>
    <col min="3" max="3" width="16.28515625" style="80" bestFit="1" customWidth="1"/>
    <col min="4" max="4" width="5.42578125" style="80" bestFit="1" customWidth="1"/>
    <col min="5" max="5" width="10.28515625" style="80" customWidth="1"/>
    <col min="6" max="6" width="11.42578125" style="82"/>
    <col min="7" max="256" width="11.42578125" style="80"/>
    <col min="257" max="257" width="24.5703125" style="80" bestFit="1" customWidth="1"/>
    <col min="258" max="258" width="15.28515625" style="80" bestFit="1" customWidth="1"/>
    <col min="259" max="259" width="16.28515625" style="80" bestFit="1" customWidth="1"/>
    <col min="260" max="260" width="5.42578125" style="80" bestFit="1" customWidth="1"/>
    <col min="261" max="261" width="2.28515625" style="80" bestFit="1" customWidth="1"/>
    <col min="262" max="512" width="11.42578125" style="80"/>
    <col min="513" max="513" width="24.5703125" style="80" bestFit="1" customWidth="1"/>
    <col min="514" max="514" width="15.28515625" style="80" bestFit="1" customWidth="1"/>
    <col min="515" max="515" width="16.28515625" style="80" bestFit="1" customWidth="1"/>
    <col min="516" max="516" width="5.42578125" style="80" bestFit="1" customWidth="1"/>
    <col min="517" max="517" width="2.28515625" style="80" bestFit="1" customWidth="1"/>
    <col min="518" max="768" width="11.42578125" style="80"/>
    <col min="769" max="769" width="24.5703125" style="80" bestFit="1" customWidth="1"/>
    <col min="770" max="770" width="15.28515625" style="80" bestFit="1" customWidth="1"/>
    <col min="771" max="771" width="16.28515625" style="80" bestFit="1" customWidth="1"/>
    <col min="772" max="772" width="5.42578125" style="80" bestFit="1" customWidth="1"/>
    <col min="773" max="773" width="2.28515625" style="80" bestFit="1" customWidth="1"/>
    <col min="774" max="1024" width="11.42578125" style="80"/>
    <col min="1025" max="1025" width="24.5703125" style="80" bestFit="1" customWidth="1"/>
    <col min="1026" max="1026" width="15.28515625" style="80" bestFit="1" customWidth="1"/>
    <col min="1027" max="1027" width="16.28515625" style="80" bestFit="1" customWidth="1"/>
    <col min="1028" max="1028" width="5.42578125" style="80" bestFit="1" customWidth="1"/>
    <col min="1029" max="1029" width="2.28515625" style="80" bestFit="1" customWidth="1"/>
    <col min="1030" max="1280" width="11.42578125" style="80"/>
    <col min="1281" max="1281" width="24.5703125" style="80" bestFit="1" customWidth="1"/>
    <col min="1282" max="1282" width="15.28515625" style="80" bestFit="1" customWidth="1"/>
    <col min="1283" max="1283" width="16.28515625" style="80" bestFit="1" customWidth="1"/>
    <col min="1284" max="1284" width="5.42578125" style="80" bestFit="1" customWidth="1"/>
    <col min="1285" max="1285" width="2.28515625" style="80" bestFit="1" customWidth="1"/>
    <col min="1286" max="1536" width="11.42578125" style="80"/>
    <col min="1537" max="1537" width="24.5703125" style="80" bestFit="1" customWidth="1"/>
    <col min="1538" max="1538" width="15.28515625" style="80" bestFit="1" customWidth="1"/>
    <col min="1539" max="1539" width="16.28515625" style="80" bestFit="1" customWidth="1"/>
    <col min="1540" max="1540" width="5.42578125" style="80" bestFit="1" customWidth="1"/>
    <col min="1541" max="1541" width="2.28515625" style="80" bestFit="1" customWidth="1"/>
    <col min="1542" max="1792" width="11.42578125" style="80"/>
    <col min="1793" max="1793" width="24.5703125" style="80" bestFit="1" customWidth="1"/>
    <col min="1794" max="1794" width="15.28515625" style="80" bestFit="1" customWidth="1"/>
    <col min="1795" max="1795" width="16.28515625" style="80" bestFit="1" customWidth="1"/>
    <col min="1796" max="1796" width="5.42578125" style="80" bestFit="1" customWidth="1"/>
    <col min="1797" max="1797" width="2.28515625" style="80" bestFit="1" customWidth="1"/>
    <col min="1798" max="2048" width="11.42578125" style="80"/>
    <col min="2049" max="2049" width="24.5703125" style="80" bestFit="1" customWidth="1"/>
    <col min="2050" max="2050" width="15.28515625" style="80" bestFit="1" customWidth="1"/>
    <col min="2051" max="2051" width="16.28515625" style="80" bestFit="1" customWidth="1"/>
    <col min="2052" max="2052" width="5.42578125" style="80" bestFit="1" customWidth="1"/>
    <col min="2053" max="2053" width="2.28515625" style="80" bestFit="1" customWidth="1"/>
    <col min="2054" max="2304" width="11.42578125" style="80"/>
    <col min="2305" max="2305" width="24.5703125" style="80" bestFit="1" customWidth="1"/>
    <col min="2306" max="2306" width="15.28515625" style="80" bestFit="1" customWidth="1"/>
    <col min="2307" max="2307" width="16.28515625" style="80" bestFit="1" customWidth="1"/>
    <col min="2308" max="2308" width="5.42578125" style="80" bestFit="1" customWidth="1"/>
    <col min="2309" max="2309" width="2.28515625" style="80" bestFit="1" customWidth="1"/>
    <col min="2310" max="2560" width="11.42578125" style="80"/>
    <col min="2561" max="2561" width="24.5703125" style="80" bestFit="1" customWidth="1"/>
    <col min="2562" max="2562" width="15.28515625" style="80" bestFit="1" customWidth="1"/>
    <col min="2563" max="2563" width="16.28515625" style="80" bestFit="1" customWidth="1"/>
    <col min="2564" max="2564" width="5.42578125" style="80" bestFit="1" customWidth="1"/>
    <col min="2565" max="2565" width="2.28515625" style="80" bestFit="1" customWidth="1"/>
    <col min="2566" max="2816" width="11.42578125" style="80"/>
    <col min="2817" max="2817" width="24.5703125" style="80" bestFit="1" customWidth="1"/>
    <col min="2818" max="2818" width="15.28515625" style="80" bestFit="1" customWidth="1"/>
    <col min="2819" max="2819" width="16.28515625" style="80" bestFit="1" customWidth="1"/>
    <col min="2820" max="2820" width="5.42578125" style="80" bestFit="1" customWidth="1"/>
    <col min="2821" max="2821" width="2.28515625" style="80" bestFit="1" customWidth="1"/>
    <col min="2822" max="3072" width="11.42578125" style="80"/>
    <col min="3073" max="3073" width="24.5703125" style="80" bestFit="1" customWidth="1"/>
    <col min="3074" max="3074" width="15.28515625" style="80" bestFit="1" customWidth="1"/>
    <col min="3075" max="3075" width="16.28515625" style="80" bestFit="1" customWidth="1"/>
    <col min="3076" max="3076" width="5.42578125" style="80" bestFit="1" customWidth="1"/>
    <col min="3077" max="3077" width="2.28515625" style="80" bestFit="1" customWidth="1"/>
    <col min="3078" max="3328" width="11.42578125" style="80"/>
    <col min="3329" max="3329" width="24.5703125" style="80" bestFit="1" customWidth="1"/>
    <col min="3330" max="3330" width="15.28515625" style="80" bestFit="1" customWidth="1"/>
    <col min="3331" max="3331" width="16.28515625" style="80" bestFit="1" customWidth="1"/>
    <col min="3332" max="3332" width="5.42578125" style="80" bestFit="1" customWidth="1"/>
    <col min="3333" max="3333" width="2.28515625" style="80" bestFit="1" customWidth="1"/>
    <col min="3334" max="3584" width="11.42578125" style="80"/>
    <col min="3585" max="3585" width="24.5703125" style="80" bestFit="1" customWidth="1"/>
    <col min="3586" max="3586" width="15.28515625" style="80" bestFit="1" customWidth="1"/>
    <col min="3587" max="3587" width="16.28515625" style="80" bestFit="1" customWidth="1"/>
    <col min="3588" max="3588" width="5.42578125" style="80" bestFit="1" customWidth="1"/>
    <col min="3589" max="3589" width="2.28515625" style="80" bestFit="1" customWidth="1"/>
    <col min="3590" max="3840" width="11.42578125" style="80"/>
    <col min="3841" max="3841" width="24.5703125" style="80" bestFit="1" customWidth="1"/>
    <col min="3842" max="3842" width="15.28515625" style="80" bestFit="1" customWidth="1"/>
    <col min="3843" max="3843" width="16.28515625" style="80" bestFit="1" customWidth="1"/>
    <col min="3844" max="3844" width="5.42578125" style="80" bestFit="1" customWidth="1"/>
    <col min="3845" max="3845" width="2.28515625" style="80" bestFit="1" customWidth="1"/>
    <col min="3846" max="4096" width="11.42578125" style="80"/>
    <col min="4097" max="4097" width="24.5703125" style="80" bestFit="1" customWidth="1"/>
    <col min="4098" max="4098" width="15.28515625" style="80" bestFit="1" customWidth="1"/>
    <col min="4099" max="4099" width="16.28515625" style="80" bestFit="1" customWidth="1"/>
    <col min="4100" max="4100" width="5.42578125" style="80" bestFit="1" customWidth="1"/>
    <col min="4101" max="4101" width="2.28515625" style="80" bestFit="1" customWidth="1"/>
    <col min="4102" max="4352" width="11.42578125" style="80"/>
    <col min="4353" max="4353" width="24.5703125" style="80" bestFit="1" customWidth="1"/>
    <col min="4354" max="4354" width="15.28515625" style="80" bestFit="1" customWidth="1"/>
    <col min="4355" max="4355" width="16.28515625" style="80" bestFit="1" customWidth="1"/>
    <col min="4356" max="4356" width="5.42578125" style="80" bestFit="1" customWidth="1"/>
    <col min="4357" max="4357" width="2.28515625" style="80" bestFit="1" customWidth="1"/>
    <col min="4358" max="4608" width="11.42578125" style="80"/>
    <col min="4609" max="4609" width="24.5703125" style="80" bestFit="1" customWidth="1"/>
    <col min="4610" max="4610" width="15.28515625" style="80" bestFit="1" customWidth="1"/>
    <col min="4611" max="4611" width="16.28515625" style="80" bestFit="1" customWidth="1"/>
    <col min="4612" max="4612" width="5.42578125" style="80" bestFit="1" customWidth="1"/>
    <col min="4613" max="4613" width="2.28515625" style="80" bestFit="1" customWidth="1"/>
    <col min="4614" max="4864" width="11.42578125" style="80"/>
    <col min="4865" max="4865" width="24.5703125" style="80" bestFit="1" customWidth="1"/>
    <col min="4866" max="4866" width="15.28515625" style="80" bestFit="1" customWidth="1"/>
    <col min="4867" max="4867" width="16.28515625" style="80" bestFit="1" customWidth="1"/>
    <col min="4868" max="4868" width="5.42578125" style="80" bestFit="1" customWidth="1"/>
    <col min="4869" max="4869" width="2.28515625" style="80" bestFit="1" customWidth="1"/>
    <col min="4870" max="5120" width="11.42578125" style="80"/>
    <col min="5121" max="5121" width="24.5703125" style="80" bestFit="1" customWidth="1"/>
    <col min="5122" max="5122" width="15.28515625" style="80" bestFit="1" customWidth="1"/>
    <col min="5123" max="5123" width="16.28515625" style="80" bestFit="1" customWidth="1"/>
    <col min="5124" max="5124" width="5.42578125" style="80" bestFit="1" customWidth="1"/>
    <col min="5125" max="5125" width="2.28515625" style="80" bestFit="1" customWidth="1"/>
    <col min="5126" max="5376" width="11.42578125" style="80"/>
    <col min="5377" max="5377" width="24.5703125" style="80" bestFit="1" customWidth="1"/>
    <col min="5378" max="5378" width="15.28515625" style="80" bestFit="1" customWidth="1"/>
    <col min="5379" max="5379" width="16.28515625" style="80" bestFit="1" customWidth="1"/>
    <col min="5380" max="5380" width="5.42578125" style="80" bestFit="1" customWidth="1"/>
    <col min="5381" max="5381" width="2.28515625" style="80" bestFit="1" customWidth="1"/>
    <col min="5382" max="5632" width="11.42578125" style="80"/>
    <col min="5633" max="5633" width="24.5703125" style="80" bestFit="1" customWidth="1"/>
    <col min="5634" max="5634" width="15.28515625" style="80" bestFit="1" customWidth="1"/>
    <col min="5635" max="5635" width="16.28515625" style="80" bestFit="1" customWidth="1"/>
    <col min="5636" max="5636" width="5.42578125" style="80" bestFit="1" customWidth="1"/>
    <col min="5637" max="5637" width="2.28515625" style="80" bestFit="1" customWidth="1"/>
    <col min="5638" max="5888" width="11.42578125" style="80"/>
    <col min="5889" max="5889" width="24.5703125" style="80" bestFit="1" customWidth="1"/>
    <col min="5890" max="5890" width="15.28515625" style="80" bestFit="1" customWidth="1"/>
    <col min="5891" max="5891" width="16.28515625" style="80" bestFit="1" customWidth="1"/>
    <col min="5892" max="5892" width="5.42578125" style="80" bestFit="1" customWidth="1"/>
    <col min="5893" max="5893" width="2.28515625" style="80" bestFit="1" customWidth="1"/>
    <col min="5894" max="6144" width="11.42578125" style="80"/>
    <col min="6145" max="6145" width="24.5703125" style="80" bestFit="1" customWidth="1"/>
    <col min="6146" max="6146" width="15.28515625" style="80" bestFit="1" customWidth="1"/>
    <col min="6147" max="6147" width="16.28515625" style="80" bestFit="1" customWidth="1"/>
    <col min="6148" max="6148" width="5.42578125" style="80" bestFit="1" customWidth="1"/>
    <col min="6149" max="6149" width="2.28515625" style="80" bestFit="1" customWidth="1"/>
    <col min="6150" max="6400" width="11.42578125" style="80"/>
    <col min="6401" max="6401" width="24.5703125" style="80" bestFit="1" customWidth="1"/>
    <col min="6402" max="6402" width="15.28515625" style="80" bestFit="1" customWidth="1"/>
    <col min="6403" max="6403" width="16.28515625" style="80" bestFit="1" customWidth="1"/>
    <col min="6404" max="6404" width="5.42578125" style="80" bestFit="1" customWidth="1"/>
    <col min="6405" max="6405" width="2.28515625" style="80" bestFit="1" customWidth="1"/>
    <col min="6406" max="6656" width="11.42578125" style="80"/>
    <col min="6657" max="6657" width="24.5703125" style="80" bestFit="1" customWidth="1"/>
    <col min="6658" max="6658" width="15.28515625" style="80" bestFit="1" customWidth="1"/>
    <col min="6659" max="6659" width="16.28515625" style="80" bestFit="1" customWidth="1"/>
    <col min="6660" max="6660" width="5.42578125" style="80" bestFit="1" customWidth="1"/>
    <col min="6661" max="6661" width="2.28515625" style="80" bestFit="1" customWidth="1"/>
    <col min="6662" max="6912" width="11.42578125" style="80"/>
    <col min="6913" max="6913" width="24.5703125" style="80" bestFit="1" customWidth="1"/>
    <col min="6914" max="6914" width="15.28515625" style="80" bestFit="1" customWidth="1"/>
    <col min="6915" max="6915" width="16.28515625" style="80" bestFit="1" customWidth="1"/>
    <col min="6916" max="6916" width="5.42578125" style="80" bestFit="1" customWidth="1"/>
    <col min="6917" max="6917" width="2.28515625" style="80" bestFit="1" customWidth="1"/>
    <col min="6918" max="7168" width="11.42578125" style="80"/>
    <col min="7169" max="7169" width="24.5703125" style="80" bestFit="1" customWidth="1"/>
    <col min="7170" max="7170" width="15.28515625" style="80" bestFit="1" customWidth="1"/>
    <col min="7171" max="7171" width="16.28515625" style="80" bestFit="1" customWidth="1"/>
    <col min="7172" max="7172" width="5.42578125" style="80" bestFit="1" customWidth="1"/>
    <col min="7173" max="7173" width="2.28515625" style="80" bestFit="1" customWidth="1"/>
    <col min="7174" max="7424" width="11.42578125" style="80"/>
    <col min="7425" max="7425" width="24.5703125" style="80" bestFit="1" customWidth="1"/>
    <col min="7426" max="7426" width="15.28515625" style="80" bestFit="1" customWidth="1"/>
    <col min="7427" max="7427" width="16.28515625" style="80" bestFit="1" customWidth="1"/>
    <col min="7428" max="7428" width="5.42578125" style="80" bestFit="1" customWidth="1"/>
    <col min="7429" max="7429" width="2.28515625" style="80" bestFit="1" customWidth="1"/>
    <col min="7430" max="7680" width="11.42578125" style="80"/>
    <col min="7681" max="7681" width="24.5703125" style="80" bestFit="1" customWidth="1"/>
    <col min="7682" max="7682" width="15.28515625" style="80" bestFit="1" customWidth="1"/>
    <col min="7683" max="7683" width="16.28515625" style="80" bestFit="1" customWidth="1"/>
    <col min="7684" max="7684" width="5.42578125" style="80" bestFit="1" customWidth="1"/>
    <col min="7685" max="7685" width="2.28515625" style="80" bestFit="1" customWidth="1"/>
    <col min="7686" max="7936" width="11.42578125" style="80"/>
    <col min="7937" max="7937" width="24.5703125" style="80" bestFit="1" customWidth="1"/>
    <col min="7938" max="7938" width="15.28515625" style="80" bestFit="1" customWidth="1"/>
    <col min="7939" max="7939" width="16.28515625" style="80" bestFit="1" customWidth="1"/>
    <col min="7940" max="7940" width="5.42578125" style="80" bestFit="1" customWidth="1"/>
    <col min="7941" max="7941" width="2.28515625" style="80" bestFit="1" customWidth="1"/>
    <col min="7942" max="8192" width="11.42578125" style="80"/>
    <col min="8193" max="8193" width="24.5703125" style="80" bestFit="1" customWidth="1"/>
    <col min="8194" max="8194" width="15.28515625" style="80" bestFit="1" customWidth="1"/>
    <col min="8195" max="8195" width="16.28515625" style="80" bestFit="1" customWidth="1"/>
    <col min="8196" max="8196" width="5.42578125" style="80" bestFit="1" customWidth="1"/>
    <col min="8197" max="8197" width="2.28515625" style="80" bestFit="1" customWidth="1"/>
    <col min="8198" max="8448" width="11.42578125" style="80"/>
    <col min="8449" max="8449" width="24.5703125" style="80" bestFit="1" customWidth="1"/>
    <col min="8450" max="8450" width="15.28515625" style="80" bestFit="1" customWidth="1"/>
    <col min="8451" max="8451" width="16.28515625" style="80" bestFit="1" customWidth="1"/>
    <col min="8452" max="8452" width="5.42578125" style="80" bestFit="1" customWidth="1"/>
    <col min="8453" max="8453" width="2.28515625" style="80" bestFit="1" customWidth="1"/>
    <col min="8454" max="8704" width="11.42578125" style="80"/>
    <col min="8705" max="8705" width="24.5703125" style="80" bestFit="1" customWidth="1"/>
    <col min="8706" max="8706" width="15.28515625" style="80" bestFit="1" customWidth="1"/>
    <col min="8707" max="8707" width="16.28515625" style="80" bestFit="1" customWidth="1"/>
    <col min="8708" max="8708" width="5.42578125" style="80" bestFit="1" customWidth="1"/>
    <col min="8709" max="8709" width="2.28515625" style="80" bestFit="1" customWidth="1"/>
    <col min="8710" max="8960" width="11.42578125" style="80"/>
    <col min="8961" max="8961" width="24.5703125" style="80" bestFit="1" customWidth="1"/>
    <col min="8962" max="8962" width="15.28515625" style="80" bestFit="1" customWidth="1"/>
    <col min="8963" max="8963" width="16.28515625" style="80" bestFit="1" customWidth="1"/>
    <col min="8964" max="8964" width="5.42578125" style="80" bestFit="1" customWidth="1"/>
    <col min="8965" max="8965" width="2.28515625" style="80" bestFit="1" customWidth="1"/>
    <col min="8966" max="9216" width="11.42578125" style="80"/>
    <col min="9217" max="9217" width="24.5703125" style="80" bestFit="1" customWidth="1"/>
    <col min="9218" max="9218" width="15.28515625" style="80" bestFit="1" customWidth="1"/>
    <col min="9219" max="9219" width="16.28515625" style="80" bestFit="1" customWidth="1"/>
    <col min="9220" max="9220" width="5.42578125" style="80" bestFit="1" customWidth="1"/>
    <col min="9221" max="9221" width="2.28515625" style="80" bestFit="1" customWidth="1"/>
    <col min="9222" max="9472" width="11.42578125" style="80"/>
    <col min="9473" max="9473" width="24.5703125" style="80" bestFit="1" customWidth="1"/>
    <col min="9474" max="9474" width="15.28515625" style="80" bestFit="1" customWidth="1"/>
    <col min="9475" max="9475" width="16.28515625" style="80" bestFit="1" customWidth="1"/>
    <col min="9476" max="9476" width="5.42578125" style="80" bestFit="1" customWidth="1"/>
    <col min="9477" max="9477" width="2.28515625" style="80" bestFit="1" customWidth="1"/>
    <col min="9478" max="9728" width="11.42578125" style="80"/>
    <col min="9729" max="9729" width="24.5703125" style="80" bestFit="1" customWidth="1"/>
    <col min="9730" max="9730" width="15.28515625" style="80" bestFit="1" customWidth="1"/>
    <col min="9731" max="9731" width="16.28515625" style="80" bestFit="1" customWidth="1"/>
    <col min="9732" max="9732" width="5.42578125" style="80" bestFit="1" customWidth="1"/>
    <col min="9733" max="9733" width="2.28515625" style="80" bestFit="1" customWidth="1"/>
    <col min="9734" max="9984" width="11.42578125" style="80"/>
    <col min="9985" max="9985" width="24.5703125" style="80" bestFit="1" customWidth="1"/>
    <col min="9986" max="9986" width="15.28515625" style="80" bestFit="1" customWidth="1"/>
    <col min="9987" max="9987" width="16.28515625" style="80" bestFit="1" customWidth="1"/>
    <col min="9988" max="9988" width="5.42578125" style="80" bestFit="1" customWidth="1"/>
    <col min="9989" max="9989" width="2.28515625" style="80" bestFit="1" customWidth="1"/>
    <col min="9990" max="10240" width="11.42578125" style="80"/>
    <col min="10241" max="10241" width="24.5703125" style="80" bestFit="1" customWidth="1"/>
    <col min="10242" max="10242" width="15.28515625" style="80" bestFit="1" customWidth="1"/>
    <col min="10243" max="10243" width="16.28515625" style="80" bestFit="1" customWidth="1"/>
    <col min="10244" max="10244" width="5.42578125" style="80" bestFit="1" customWidth="1"/>
    <col min="10245" max="10245" width="2.28515625" style="80" bestFit="1" customWidth="1"/>
    <col min="10246" max="10496" width="11.42578125" style="80"/>
    <col min="10497" max="10497" width="24.5703125" style="80" bestFit="1" customWidth="1"/>
    <col min="10498" max="10498" width="15.28515625" style="80" bestFit="1" customWidth="1"/>
    <col min="10499" max="10499" width="16.28515625" style="80" bestFit="1" customWidth="1"/>
    <col min="10500" max="10500" width="5.42578125" style="80" bestFit="1" customWidth="1"/>
    <col min="10501" max="10501" width="2.28515625" style="80" bestFit="1" customWidth="1"/>
    <col min="10502" max="10752" width="11.42578125" style="80"/>
    <col min="10753" max="10753" width="24.5703125" style="80" bestFit="1" customWidth="1"/>
    <col min="10754" max="10754" width="15.28515625" style="80" bestFit="1" customWidth="1"/>
    <col min="10755" max="10755" width="16.28515625" style="80" bestFit="1" customWidth="1"/>
    <col min="10756" max="10756" width="5.42578125" style="80" bestFit="1" customWidth="1"/>
    <col min="10757" max="10757" width="2.28515625" style="80" bestFit="1" customWidth="1"/>
    <col min="10758" max="11008" width="11.42578125" style="80"/>
    <col min="11009" max="11009" width="24.5703125" style="80" bestFit="1" customWidth="1"/>
    <col min="11010" max="11010" width="15.28515625" style="80" bestFit="1" customWidth="1"/>
    <col min="11011" max="11011" width="16.28515625" style="80" bestFit="1" customWidth="1"/>
    <col min="11012" max="11012" width="5.42578125" style="80" bestFit="1" customWidth="1"/>
    <col min="11013" max="11013" width="2.28515625" style="80" bestFit="1" customWidth="1"/>
    <col min="11014" max="11264" width="11.42578125" style="80"/>
    <col min="11265" max="11265" width="24.5703125" style="80" bestFit="1" customWidth="1"/>
    <col min="11266" max="11266" width="15.28515625" style="80" bestFit="1" customWidth="1"/>
    <col min="11267" max="11267" width="16.28515625" style="80" bestFit="1" customWidth="1"/>
    <col min="11268" max="11268" width="5.42578125" style="80" bestFit="1" customWidth="1"/>
    <col min="11269" max="11269" width="2.28515625" style="80" bestFit="1" customWidth="1"/>
    <col min="11270" max="11520" width="11.42578125" style="80"/>
    <col min="11521" max="11521" width="24.5703125" style="80" bestFit="1" customWidth="1"/>
    <col min="11522" max="11522" width="15.28515625" style="80" bestFit="1" customWidth="1"/>
    <col min="11523" max="11523" width="16.28515625" style="80" bestFit="1" customWidth="1"/>
    <col min="11524" max="11524" width="5.42578125" style="80" bestFit="1" customWidth="1"/>
    <col min="11525" max="11525" width="2.28515625" style="80" bestFit="1" customWidth="1"/>
    <col min="11526" max="11776" width="11.42578125" style="80"/>
    <col min="11777" max="11777" width="24.5703125" style="80" bestFit="1" customWidth="1"/>
    <col min="11778" max="11778" width="15.28515625" style="80" bestFit="1" customWidth="1"/>
    <col min="11779" max="11779" width="16.28515625" style="80" bestFit="1" customWidth="1"/>
    <col min="11780" max="11780" width="5.42578125" style="80" bestFit="1" customWidth="1"/>
    <col min="11781" max="11781" width="2.28515625" style="80" bestFit="1" customWidth="1"/>
    <col min="11782" max="12032" width="11.42578125" style="80"/>
    <col min="12033" max="12033" width="24.5703125" style="80" bestFit="1" customWidth="1"/>
    <col min="12034" max="12034" width="15.28515625" style="80" bestFit="1" customWidth="1"/>
    <col min="12035" max="12035" width="16.28515625" style="80" bestFit="1" customWidth="1"/>
    <col min="12036" max="12036" width="5.42578125" style="80" bestFit="1" customWidth="1"/>
    <col min="12037" max="12037" width="2.28515625" style="80" bestFit="1" customWidth="1"/>
    <col min="12038" max="12288" width="11.42578125" style="80"/>
    <col min="12289" max="12289" width="24.5703125" style="80" bestFit="1" customWidth="1"/>
    <col min="12290" max="12290" width="15.28515625" style="80" bestFit="1" customWidth="1"/>
    <col min="12291" max="12291" width="16.28515625" style="80" bestFit="1" customWidth="1"/>
    <col min="12292" max="12292" width="5.42578125" style="80" bestFit="1" customWidth="1"/>
    <col min="12293" max="12293" width="2.28515625" style="80" bestFit="1" customWidth="1"/>
    <col min="12294" max="12544" width="11.42578125" style="80"/>
    <col min="12545" max="12545" width="24.5703125" style="80" bestFit="1" customWidth="1"/>
    <col min="12546" max="12546" width="15.28515625" style="80" bestFit="1" customWidth="1"/>
    <col min="12547" max="12547" width="16.28515625" style="80" bestFit="1" customWidth="1"/>
    <col min="12548" max="12548" width="5.42578125" style="80" bestFit="1" customWidth="1"/>
    <col min="12549" max="12549" width="2.28515625" style="80" bestFit="1" customWidth="1"/>
    <col min="12550" max="12800" width="11.42578125" style="80"/>
    <col min="12801" max="12801" width="24.5703125" style="80" bestFit="1" customWidth="1"/>
    <col min="12802" max="12802" width="15.28515625" style="80" bestFit="1" customWidth="1"/>
    <col min="12803" max="12803" width="16.28515625" style="80" bestFit="1" customWidth="1"/>
    <col min="12804" max="12804" width="5.42578125" style="80" bestFit="1" customWidth="1"/>
    <col min="12805" max="12805" width="2.28515625" style="80" bestFit="1" customWidth="1"/>
    <col min="12806" max="13056" width="11.42578125" style="80"/>
    <col min="13057" max="13057" width="24.5703125" style="80" bestFit="1" customWidth="1"/>
    <col min="13058" max="13058" width="15.28515625" style="80" bestFit="1" customWidth="1"/>
    <col min="13059" max="13059" width="16.28515625" style="80" bestFit="1" customWidth="1"/>
    <col min="13060" max="13060" width="5.42578125" style="80" bestFit="1" customWidth="1"/>
    <col min="13061" max="13061" width="2.28515625" style="80" bestFit="1" customWidth="1"/>
    <col min="13062" max="13312" width="11.42578125" style="80"/>
    <col min="13313" max="13313" width="24.5703125" style="80" bestFit="1" customWidth="1"/>
    <col min="13314" max="13314" width="15.28515625" style="80" bestFit="1" customWidth="1"/>
    <col min="13315" max="13315" width="16.28515625" style="80" bestFit="1" customWidth="1"/>
    <col min="13316" max="13316" width="5.42578125" style="80" bestFit="1" customWidth="1"/>
    <col min="13317" max="13317" width="2.28515625" style="80" bestFit="1" customWidth="1"/>
    <col min="13318" max="13568" width="11.42578125" style="80"/>
    <col min="13569" max="13569" width="24.5703125" style="80" bestFit="1" customWidth="1"/>
    <col min="13570" max="13570" width="15.28515625" style="80" bestFit="1" customWidth="1"/>
    <col min="13571" max="13571" width="16.28515625" style="80" bestFit="1" customWidth="1"/>
    <col min="13572" max="13572" width="5.42578125" style="80" bestFit="1" customWidth="1"/>
    <col min="13573" max="13573" width="2.28515625" style="80" bestFit="1" customWidth="1"/>
    <col min="13574" max="13824" width="11.42578125" style="80"/>
    <col min="13825" max="13825" width="24.5703125" style="80" bestFit="1" customWidth="1"/>
    <col min="13826" max="13826" width="15.28515625" style="80" bestFit="1" customWidth="1"/>
    <col min="13827" max="13827" width="16.28515625" style="80" bestFit="1" customWidth="1"/>
    <col min="13828" max="13828" width="5.42578125" style="80" bestFit="1" customWidth="1"/>
    <col min="13829" max="13829" width="2.28515625" style="80" bestFit="1" customWidth="1"/>
    <col min="13830" max="14080" width="11.42578125" style="80"/>
    <col min="14081" max="14081" width="24.5703125" style="80" bestFit="1" customWidth="1"/>
    <col min="14082" max="14082" width="15.28515625" style="80" bestFit="1" customWidth="1"/>
    <col min="14083" max="14083" width="16.28515625" style="80" bestFit="1" customWidth="1"/>
    <col min="14084" max="14084" width="5.42578125" style="80" bestFit="1" customWidth="1"/>
    <col min="14085" max="14085" width="2.28515625" style="80" bestFit="1" customWidth="1"/>
    <col min="14086" max="14336" width="11.42578125" style="80"/>
    <col min="14337" max="14337" width="24.5703125" style="80" bestFit="1" customWidth="1"/>
    <col min="14338" max="14338" width="15.28515625" style="80" bestFit="1" customWidth="1"/>
    <col min="14339" max="14339" width="16.28515625" style="80" bestFit="1" customWidth="1"/>
    <col min="14340" max="14340" width="5.42578125" style="80" bestFit="1" customWidth="1"/>
    <col min="14341" max="14341" width="2.28515625" style="80" bestFit="1" customWidth="1"/>
    <col min="14342" max="14592" width="11.42578125" style="80"/>
    <col min="14593" max="14593" width="24.5703125" style="80" bestFit="1" customWidth="1"/>
    <col min="14594" max="14594" width="15.28515625" style="80" bestFit="1" customWidth="1"/>
    <col min="14595" max="14595" width="16.28515625" style="80" bestFit="1" customWidth="1"/>
    <col min="14596" max="14596" width="5.42578125" style="80" bestFit="1" customWidth="1"/>
    <col min="14597" max="14597" width="2.28515625" style="80" bestFit="1" customWidth="1"/>
    <col min="14598" max="14848" width="11.42578125" style="80"/>
    <col min="14849" max="14849" width="24.5703125" style="80" bestFit="1" customWidth="1"/>
    <col min="14850" max="14850" width="15.28515625" style="80" bestFit="1" customWidth="1"/>
    <col min="14851" max="14851" width="16.28515625" style="80" bestFit="1" customWidth="1"/>
    <col min="14852" max="14852" width="5.42578125" style="80" bestFit="1" customWidth="1"/>
    <col min="14853" max="14853" width="2.28515625" style="80" bestFit="1" customWidth="1"/>
    <col min="14854" max="15104" width="11.42578125" style="80"/>
    <col min="15105" max="15105" width="24.5703125" style="80" bestFit="1" customWidth="1"/>
    <col min="15106" max="15106" width="15.28515625" style="80" bestFit="1" customWidth="1"/>
    <col min="15107" max="15107" width="16.28515625" style="80" bestFit="1" customWidth="1"/>
    <col min="15108" max="15108" width="5.42578125" style="80" bestFit="1" customWidth="1"/>
    <col min="15109" max="15109" width="2.28515625" style="80" bestFit="1" customWidth="1"/>
    <col min="15110" max="15360" width="11.42578125" style="80"/>
    <col min="15361" max="15361" width="24.5703125" style="80" bestFit="1" customWidth="1"/>
    <col min="15362" max="15362" width="15.28515625" style="80" bestFit="1" customWidth="1"/>
    <col min="15363" max="15363" width="16.28515625" style="80" bestFit="1" customWidth="1"/>
    <col min="15364" max="15364" width="5.42578125" style="80" bestFit="1" customWidth="1"/>
    <col min="15365" max="15365" width="2.28515625" style="80" bestFit="1" customWidth="1"/>
    <col min="15366" max="15616" width="11.42578125" style="80"/>
    <col min="15617" max="15617" width="24.5703125" style="80" bestFit="1" customWidth="1"/>
    <col min="15618" max="15618" width="15.28515625" style="80" bestFit="1" customWidth="1"/>
    <col min="15619" max="15619" width="16.28515625" style="80" bestFit="1" customWidth="1"/>
    <col min="15620" max="15620" width="5.42578125" style="80" bestFit="1" customWidth="1"/>
    <col min="15621" max="15621" width="2.28515625" style="80" bestFit="1" customWidth="1"/>
    <col min="15622" max="15872" width="11.42578125" style="80"/>
    <col min="15873" max="15873" width="24.5703125" style="80" bestFit="1" customWidth="1"/>
    <col min="15874" max="15874" width="15.28515625" style="80" bestFit="1" customWidth="1"/>
    <col min="15875" max="15875" width="16.28515625" style="80" bestFit="1" customWidth="1"/>
    <col min="15876" max="15876" width="5.42578125" style="80" bestFit="1" customWidth="1"/>
    <col min="15877" max="15877" width="2.28515625" style="80" bestFit="1" customWidth="1"/>
    <col min="15878" max="16128" width="11.42578125" style="80"/>
    <col min="16129" max="16129" width="24.5703125" style="80" bestFit="1" customWidth="1"/>
    <col min="16130" max="16130" width="15.28515625" style="80" bestFit="1" customWidth="1"/>
    <col min="16131" max="16131" width="16.28515625" style="80" bestFit="1" customWidth="1"/>
    <col min="16132" max="16132" width="5.42578125" style="80" bestFit="1" customWidth="1"/>
    <col min="16133" max="16133" width="2.28515625" style="80" bestFit="1" customWidth="1"/>
    <col min="16134" max="16384" width="11.42578125" style="80"/>
  </cols>
  <sheetData>
    <row r="1" spans="1:6" x14ac:dyDescent="0.2">
      <c r="A1" s="79" t="s">
        <v>47</v>
      </c>
      <c r="B1" s="79" t="s">
        <v>78</v>
      </c>
      <c r="C1" s="79" t="s">
        <v>79</v>
      </c>
      <c r="D1" s="79" t="s">
        <v>80</v>
      </c>
      <c r="E1" s="79" t="s">
        <v>19</v>
      </c>
    </row>
    <row r="2" spans="1:6" x14ac:dyDescent="0.2">
      <c r="A2" s="81" t="s">
        <v>81</v>
      </c>
      <c r="B2" s="81" t="s">
        <v>82</v>
      </c>
      <c r="C2" s="81" t="s">
        <v>83</v>
      </c>
      <c r="D2" s="81" t="s">
        <v>84</v>
      </c>
      <c r="E2" s="82">
        <v>5</v>
      </c>
      <c r="F2" s="82" t="str">
        <f>+CONCATENATE(D2," ",C2)</f>
        <v>V VALPARAÍSO</v>
      </c>
    </row>
    <row r="3" spans="1:6" x14ac:dyDescent="0.2">
      <c r="A3" s="81" t="s">
        <v>85</v>
      </c>
      <c r="B3" s="81" t="s">
        <v>86</v>
      </c>
      <c r="C3" s="81" t="s">
        <v>87</v>
      </c>
      <c r="D3" s="81" t="s">
        <v>88</v>
      </c>
      <c r="E3" s="82">
        <v>13</v>
      </c>
      <c r="F3" s="82" t="str">
        <f t="shared" ref="F3:F66" si="0">+CONCATENATE(D3," ",C3)</f>
        <v>RM METROPOLITANA</v>
      </c>
    </row>
    <row r="4" spans="1:6" x14ac:dyDescent="0.2">
      <c r="A4" s="81" t="s">
        <v>89</v>
      </c>
      <c r="B4" s="81" t="s">
        <v>90</v>
      </c>
      <c r="C4" s="81" t="s">
        <v>90</v>
      </c>
      <c r="D4" s="81" t="s">
        <v>91</v>
      </c>
      <c r="E4" s="82">
        <v>8</v>
      </c>
      <c r="F4" s="82" t="str">
        <f t="shared" si="0"/>
        <v>VIII BIOBÍO</v>
      </c>
    </row>
    <row r="5" spans="1:6" x14ac:dyDescent="0.2">
      <c r="A5" s="81" t="s">
        <v>92</v>
      </c>
      <c r="B5" s="81" t="s">
        <v>93</v>
      </c>
      <c r="C5" s="81" t="s">
        <v>94</v>
      </c>
      <c r="D5" s="81" t="s">
        <v>95</v>
      </c>
      <c r="E5" s="82">
        <v>3</v>
      </c>
      <c r="F5" s="82" t="str">
        <f t="shared" si="0"/>
        <v>III ATACAMA</v>
      </c>
    </row>
    <row r="6" spans="1:6" x14ac:dyDescent="0.2">
      <c r="A6" s="81" t="s">
        <v>96</v>
      </c>
      <c r="B6" s="81" t="s">
        <v>97</v>
      </c>
      <c r="C6" s="81" t="s">
        <v>98</v>
      </c>
      <c r="D6" s="81" t="s">
        <v>99</v>
      </c>
      <c r="E6" s="82">
        <v>1</v>
      </c>
      <c r="F6" s="82" t="str">
        <f t="shared" si="0"/>
        <v>I TARAPACÁ</v>
      </c>
    </row>
    <row r="7" spans="1:6" x14ac:dyDescent="0.2">
      <c r="A7" s="81" t="s">
        <v>100</v>
      </c>
      <c r="B7" s="81" t="s">
        <v>101</v>
      </c>
      <c r="C7" s="81" t="s">
        <v>102</v>
      </c>
      <c r="D7" s="81" t="s">
        <v>103</v>
      </c>
      <c r="E7" s="82">
        <v>10</v>
      </c>
      <c r="F7" s="82" t="str">
        <f t="shared" si="0"/>
        <v>X LOS LAGOS</v>
      </c>
    </row>
    <row r="8" spans="1:6" x14ac:dyDescent="0.2">
      <c r="A8" s="81" t="s">
        <v>104</v>
      </c>
      <c r="B8" s="81" t="s">
        <v>105</v>
      </c>
      <c r="C8" s="81" t="s">
        <v>106</v>
      </c>
      <c r="D8" s="81" t="s">
        <v>107</v>
      </c>
      <c r="E8" s="82">
        <v>4</v>
      </c>
      <c r="F8" s="82" t="str">
        <f t="shared" si="0"/>
        <v>IV COQUIMBO</v>
      </c>
    </row>
    <row r="9" spans="1:6" x14ac:dyDescent="0.2">
      <c r="A9" s="81" t="s">
        <v>108</v>
      </c>
      <c r="B9" s="81" t="s">
        <v>109</v>
      </c>
      <c r="C9" s="81" t="s">
        <v>110</v>
      </c>
      <c r="D9" s="81" t="s">
        <v>111</v>
      </c>
      <c r="E9" s="82">
        <v>9</v>
      </c>
      <c r="F9" s="82" t="str">
        <f t="shared" si="0"/>
        <v>IX LA ARAUCANÍA</v>
      </c>
    </row>
    <row r="10" spans="1:6" ht="22.5" x14ac:dyDescent="0.2">
      <c r="A10" s="81" t="s">
        <v>112</v>
      </c>
      <c r="B10" s="81" t="s">
        <v>113</v>
      </c>
      <c r="C10" s="81" t="s">
        <v>114</v>
      </c>
      <c r="D10" s="81" t="s">
        <v>115</v>
      </c>
      <c r="E10" s="82">
        <v>12</v>
      </c>
      <c r="F10" s="82" t="str">
        <f t="shared" si="0"/>
        <v>XII MAGALLANES</v>
      </c>
    </row>
    <row r="11" spans="1:6" x14ac:dyDescent="0.2">
      <c r="A11" s="81" t="s">
        <v>116</v>
      </c>
      <c r="B11" s="81" t="s">
        <v>117</v>
      </c>
      <c r="C11" s="81" t="s">
        <v>117</v>
      </c>
      <c r="D11" s="81" t="s">
        <v>118</v>
      </c>
      <c r="E11" s="82">
        <v>2</v>
      </c>
      <c r="F11" s="82" t="str">
        <f t="shared" si="0"/>
        <v>II ANTOFAGASTA</v>
      </c>
    </row>
    <row r="12" spans="1:6" x14ac:dyDescent="0.2">
      <c r="A12" s="81" t="s">
        <v>119</v>
      </c>
      <c r="B12" s="81" t="s">
        <v>90</v>
      </c>
      <c r="C12" s="81" t="s">
        <v>90</v>
      </c>
      <c r="D12" s="81" t="s">
        <v>91</v>
      </c>
      <c r="E12" s="82">
        <v>8</v>
      </c>
      <c r="F12" s="82" t="str">
        <f t="shared" si="0"/>
        <v>VIII BIOBÍO</v>
      </c>
    </row>
    <row r="13" spans="1:6" x14ac:dyDescent="0.2">
      <c r="A13" s="81" t="s">
        <v>120</v>
      </c>
      <c r="B13" s="81" t="s">
        <v>121</v>
      </c>
      <c r="C13" s="81" t="s">
        <v>90</v>
      </c>
      <c r="D13" s="81" t="s">
        <v>91</v>
      </c>
      <c r="E13" s="82">
        <v>8</v>
      </c>
      <c r="F13" s="82" t="str">
        <f t="shared" si="0"/>
        <v>VIII BIOBÍO</v>
      </c>
    </row>
    <row r="14" spans="1:6" ht="22.5" x14ac:dyDescent="0.2">
      <c r="A14" s="81" t="s">
        <v>122</v>
      </c>
      <c r="B14" s="81" t="s">
        <v>123</v>
      </c>
      <c r="C14" s="81" t="s">
        <v>124</v>
      </c>
      <c r="D14" s="81" t="s">
        <v>125</v>
      </c>
      <c r="E14" s="82">
        <v>14</v>
      </c>
      <c r="F14" s="82" t="str">
        <f t="shared" si="0"/>
        <v>XIV ARICA Y PARINACOTA</v>
      </c>
    </row>
    <row r="15" spans="1:6" x14ac:dyDescent="0.2">
      <c r="A15" s="81" t="s">
        <v>126</v>
      </c>
      <c r="B15" s="81" t="s">
        <v>127</v>
      </c>
      <c r="C15" s="81" t="s">
        <v>127</v>
      </c>
      <c r="D15" s="81" t="s">
        <v>128</v>
      </c>
      <c r="E15" s="82">
        <v>11</v>
      </c>
      <c r="F15" s="82" t="str">
        <f t="shared" si="0"/>
        <v>XI AYSÉN</v>
      </c>
    </row>
    <row r="16" spans="1:6" x14ac:dyDescent="0.2">
      <c r="A16" s="81" t="s">
        <v>129</v>
      </c>
      <c r="B16" s="81" t="s">
        <v>130</v>
      </c>
      <c r="C16" s="81" t="s">
        <v>87</v>
      </c>
      <c r="D16" s="81" t="s">
        <v>88</v>
      </c>
      <c r="E16" s="82">
        <v>13</v>
      </c>
      <c r="F16" s="82" t="str">
        <f t="shared" si="0"/>
        <v>RM METROPOLITANA</v>
      </c>
    </row>
    <row r="17" spans="1:6" x14ac:dyDescent="0.2">
      <c r="A17" s="81" t="s">
        <v>131</v>
      </c>
      <c r="B17" s="81" t="s">
        <v>132</v>
      </c>
      <c r="C17" s="81" t="s">
        <v>90</v>
      </c>
      <c r="D17" s="81" t="s">
        <v>91</v>
      </c>
      <c r="E17" s="82">
        <v>8</v>
      </c>
      <c r="F17" s="82" t="str">
        <f t="shared" si="0"/>
        <v>VIII BIOBÍO</v>
      </c>
    </row>
    <row r="18" spans="1:6" x14ac:dyDescent="0.2">
      <c r="A18" s="81" t="s">
        <v>133</v>
      </c>
      <c r="B18" s="81" t="s">
        <v>134</v>
      </c>
      <c r="C18" s="81" t="s">
        <v>83</v>
      </c>
      <c r="D18" s="81" t="s">
        <v>84</v>
      </c>
      <c r="E18" s="82">
        <v>5</v>
      </c>
      <c r="F18" s="82" t="str">
        <f t="shared" si="0"/>
        <v>V VALPARAÍSO</v>
      </c>
    </row>
    <row r="19" spans="1:6" x14ac:dyDescent="0.2">
      <c r="A19" s="81" t="s">
        <v>135</v>
      </c>
      <c r="B19" s="81" t="s">
        <v>90</v>
      </c>
      <c r="C19" s="81" t="s">
        <v>90</v>
      </c>
      <c r="D19" s="81" t="s">
        <v>91</v>
      </c>
      <c r="E19" s="82">
        <v>8</v>
      </c>
      <c r="F19" s="82" t="str">
        <f t="shared" si="0"/>
        <v>VIII BIOBÍO</v>
      </c>
    </row>
    <row r="20" spans="1:6" x14ac:dyDescent="0.2">
      <c r="A20" s="81" t="s">
        <v>136</v>
      </c>
      <c r="B20" s="81" t="s">
        <v>137</v>
      </c>
      <c r="C20" s="81" t="s">
        <v>117</v>
      </c>
      <c r="D20" s="81" t="s">
        <v>118</v>
      </c>
      <c r="E20" s="82">
        <v>2</v>
      </c>
      <c r="F20" s="82" t="str">
        <f t="shared" si="0"/>
        <v>II ANTOFAGASTA</v>
      </c>
    </row>
    <row r="21" spans="1:6" x14ac:dyDescent="0.2">
      <c r="A21" s="81" t="s">
        <v>138</v>
      </c>
      <c r="B21" s="81" t="s">
        <v>139</v>
      </c>
      <c r="C21" s="81" t="s">
        <v>102</v>
      </c>
      <c r="D21" s="81" t="s">
        <v>103</v>
      </c>
      <c r="E21" s="82">
        <v>10</v>
      </c>
      <c r="F21" s="82" t="str">
        <f t="shared" si="0"/>
        <v>X LOS LAGOS</v>
      </c>
    </row>
    <row r="22" spans="1:6" x14ac:dyDescent="0.2">
      <c r="A22" s="81" t="s">
        <v>140</v>
      </c>
      <c r="B22" s="81" t="s">
        <v>141</v>
      </c>
      <c r="C22" s="81" t="s">
        <v>94</v>
      </c>
      <c r="D22" s="81" t="s">
        <v>95</v>
      </c>
      <c r="E22" s="82">
        <v>3</v>
      </c>
      <c r="F22" s="82" t="str">
        <f t="shared" si="0"/>
        <v>III ATACAMA</v>
      </c>
    </row>
    <row r="23" spans="1:6" x14ac:dyDescent="0.2">
      <c r="A23" s="81" t="s">
        <v>142</v>
      </c>
      <c r="B23" s="81" t="s">
        <v>143</v>
      </c>
      <c r="C23" s="81" t="s">
        <v>83</v>
      </c>
      <c r="D23" s="81" t="s">
        <v>84</v>
      </c>
      <c r="E23" s="82">
        <v>5</v>
      </c>
      <c r="F23" s="82" t="str">
        <f t="shared" si="0"/>
        <v>V VALPARAÍSO</v>
      </c>
    </row>
    <row r="24" spans="1:6" x14ac:dyDescent="0.2">
      <c r="A24" s="81" t="s">
        <v>144</v>
      </c>
      <c r="B24" s="81" t="s">
        <v>130</v>
      </c>
      <c r="C24" s="81" t="s">
        <v>87</v>
      </c>
      <c r="D24" s="81" t="s">
        <v>88</v>
      </c>
      <c r="E24" s="82">
        <v>13</v>
      </c>
      <c r="F24" s="82" t="str">
        <f t="shared" si="0"/>
        <v>RM METROPOLITANA</v>
      </c>
    </row>
    <row r="25" spans="1:6" x14ac:dyDescent="0.2">
      <c r="A25" s="81" t="s">
        <v>145</v>
      </c>
      <c r="B25" s="81" t="s">
        <v>146</v>
      </c>
      <c r="C25" s="81" t="s">
        <v>83</v>
      </c>
      <c r="D25" s="81" t="s">
        <v>84</v>
      </c>
      <c r="E25" s="82">
        <v>5</v>
      </c>
      <c r="F25" s="82" t="str">
        <f t="shared" si="0"/>
        <v>V VALPARAÍSO</v>
      </c>
    </row>
    <row r="26" spans="1:6" ht="22.5" x14ac:dyDescent="0.2">
      <c r="A26" s="81" t="s">
        <v>147</v>
      </c>
      <c r="B26" s="81" t="s">
        <v>123</v>
      </c>
      <c r="C26" s="81" t="s">
        <v>124</v>
      </c>
      <c r="D26" s="81" t="s">
        <v>125</v>
      </c>
      <c r="E26" s="82">
        <v>14</v>
      </c>
      <c r="F26" s="82" t="str">
        <f t="shared" si="0"/>
        <v>XIV ARICA Y PARINACOTA</v>
      </c>
    </row>
    <row r="27" spans="1:6" x14ac:dyDescent="0.2">
      <c r="A27" s="81" t="s">
        <v>148</v>
      </c>
      <c r="B27" s="81" t="s">
        <v>97</v>
      </c>
      <c r="C27" s="81" t="s">
        <v>98</v>
      </c>
      <c r="D27" s="81" t="s">
        <v>99</v>
      </c>
      <c r="E27" s="82">
        <v>1</v>
      </c>
      <c r="F27" s="82" t="str">
        <f t="shared" si="0"/>
        <v>I TARAPACÁ</v>
      </c>
    </row>
    <row r="28" spans="1:6" x14ac:dyDescent="0.2">
      <c r="A28" s="81" t="s">
        <v>149</v>
      </c>
      <c r="B28" s="81" t="s">
        <v>150</v>
      </c>
      <c r="C28" s="81" t="s">
        <v>106</v>
      </c>
      <c r="D28" s="81" t="s">
        <v>107</v>
      </c>
      <c r="E28" s="82">
        <v>4</v>
      </c>
      <c r="F28" s="82" t="str">
        <f t="shared" si="0"/>
        <v>IV COQUIMBO</v>
      </c>
    </row>
    <row r="29" spans="1:6" x14ac:dyDescent="0.2">
      <c r="A29" s="81" t="s">
        <v>151</v>
      </c>
      <c r="B29" s="81" t="s">
        <v>121</v>
      </c>
      <c r="C29" s="81" t="s">
        <v>90</v>
      </c>
      <c r="D29" s="81" t="s">
        <v>91</v>
      </c>
      <c r="E29" s="82">
        <v>8</v>
      </c>
      <c r="F29" s="82" t="str">
        <f t="shared" si="0"/>
        <v>VIII BIOBÍO</v>
      </c>
    </row>
    <row r="30" spans="1:6" x14ac:dyDescent="0.2">
      <c r="A30" s="81" t="s">
        <v>152</v>
      </c>
      <c r="B30" s="81" t="s">
        <v>153</v>
      </c>
      <c r="C30" s="81" t="s">
        <v>110</v>
      </c>
      <c r="D30" s="81" t="s">
        <v>111</v>
      </c>
      <c r="E30" s="82">
        <v>9</v>
      </c>
      <c r="F30" s="82" t="str">
        <f t="shared" si="0"/>
        <v>IX LA ARAUCANÍA</v>
      </c>
    </row>
    <row r="31" spans="1:6" x14ac:dyDescent="0.2">
      <c r="A31" s="81" t="s">
        <v>154</v>
      </c>
      <c r="B31" s="81" t="s">
        <v>82</v>
      </c>
      <c r="C31" s="81" t="s">
        <v>83</v>
      </c>
      <c r="D31" s="81" t="s">
        <v>84</v>
      </c>
      <c r="E31" s="82">
        <v>5</v>
      </c>
      <c r="F31" s="82" t="str">
        <f t="shared" si="0"/>
        <v>V VALPARAÍSO</v>
      </c>
    </row>
    <row r="32" spans="1:6" x14ac:dyDescent="0.2">
      <c r="A32" s="81" t="s">
        <v>155</v>
      </c>
      <c r="B32" s="81" t="s">
        <v>83</v>
      </c>
      <c r="C32" s="81" t="s">
        <v>83</v>
      </c>
      <c r="D32" s="81" t="s">
        <v>84</v>
      </c>
      <c r="E32" s="82">
        <v>5</v>
      </c>
      <c r="F32" s="82" t="str">
        <f t="shared" si="0"/>
        <v>V VALPARAÍSO</v>
      </c>
    </row>
    <row r="33" spans="1:6" x14ac:dyDescent="0.2">
      <c r="A33" s="81" t="s">
        <v>156</v>
      </c>
      <c r="B33" s="81" t="s">
        <v>101</v>
      </c>
      <c r="C33" s="81" t="s">
        <v>102</v>
      </c>
      <c r="D33" s="81" t="s">
        <v>103</v>
      </c>
      <c r="E33" s="82">
        <v>10</v>
      </c>
      <c r="F33" s="82" t="str">
        <f t="shared" si="0"/>
        <v>X LOS LAGOS</v>
      </c>
    </row>
    <row r="34" spans="1:6" x14ac:dyDescent="0.2">
      <c r="A34" s="81" t="s">
        <v>157</v>
      </c>
      <c r="B34" s="81" t="s">
        <v>158</v>
      </c>
      <c r="C34" s="81" t="s">
        <v>83</v>
      </c>
      <c r="D34" s="81" t="s">
        <v>84</v>
      </c>
      <c r="E34" s="82">
        <v>5</v>
      </c>
      <c r="F34" s="82" t="str">
        <f t="shared" si="0"/>
        <v>V VALPARAÍSO</v>
      </c>
    </row>
    <row r="35" spans="1:6" x14ac:dyDescent="0.2">
      <c r="A35" s="81" t="s">
        <v>159</v>
      </c>
      <c r="B35" s="81" t="s">
        <v>160</v>
      </c>
      <c r="C35" s="81" t="s">
        <v>161</v>
      </c>
      <c r="D35" s="81" t="s">
        <v>162</v>
      </c>
      <c r="E35" s="82">
        <v>7</v>
      </c>
      <c r="F35" s="82" t="str">
        <f t="shared" si="0"/>
        <v>VII MAULE</v>
      </c>
    </row>
    <row r="36" spans="1:6" x14ac:dyDescent="0.2">
      <c r="A36" s="81" t="s">
        <v>163</v>
      </c>
      <c r="B36" s="81" t="s">
        <v>164</v>
      </c>
      <c r="C36" s="81" t="s">
        <v>87</v>
      </c>
      <c r="D36" s="81" t="s">
        <v>88</v>
      </c>
      <c r="E36" s="82">
        <v>13</v>
      </c>
      <c r="F36" s="82" t="str">
        <f t="shared" si="0"/>
        <v>RM METROPOLITANA</v>
      </c>
    </row>
    <row r="37" spans="1:6" x14ac:dyDescent="0.2">
      <c r="A37" s="81" t="s">
        <v>165</v>
      </c>
      <c r="B37" s="81" t="s">
        <v>164</v>
      </c>
      <c r="C37" s="81" t="s">
        <v>87</v>
      </c>
      <c r="D37" s="81" t="s">
        <v>88</v>
      </c>
      <c r="E37" s="82">
        <v>13</v>
      </c>
      <c r="F37" s="82" t="str">
        <f t="shared" si="0"/>
        <v>RM METROPOLITANA</v>
      </c>
    </row>
    <row r="38" spans="1:6" x14ac:dyDescent="0.2">
      <c r="A38" s="81" t="s">
        <v>166</v>
      </c>
      <c r="B38" s="81" t="s">
        <v>167</v>
      </c>
      <c r="C38" s="81" t="s">
        <v>102</v>
      </c>
      <c r="D38" s="81" t="s">
        <v>103</v>
      </c>
      <c r="E38" s="82">
        <v>10</v>
      </c>
      <c r="F38" s="82" t="str">
        <f t="shared" si="0"/>
        <v>X LOS LAGOS</v>
      </c>
    </row>
    <row r="39" spans="1:6" x14ac:dyDescent="0.2">
      <c r="A39" s="81" t="s">
        <v>168</v>
      </c>
      <c r="B39" s="81" t="s">
        <v>160</v>
      </c>
      <c r="C39" s="81" t="s">
        <v>161</v>
      </c>
      <c r="D39" s="81" t="s">
        <v>162</v>
      </c>
      <c r="E39" s="82">
        <v>7</v>
      </c>
      <c r="F39" s="82" t="str">
        <f t="shared" si="0"/>
        <v>VII MAULE</v>
      </c>
    </row>
    <row r="40" spans="1:6" x14ac:dyDescent="0.2">
      <c r="A40" s="81" t="s">
        <v>169</v>
      </c>
      <c r="B40" s="81" t="s">
        <v>170</v>
      </c>
      <c r="C40" s="81" t="s">
        <v>94</v>
      </c>
      <c r="D40" s="81" t="s">
        <v>95</v>
      </c>
      <c r="E40" s="82">
        <v>3</v>
      </c>
      <c r="F40" s="82" t="str">
        <f t="shared" si="0"/>
        <v>III ATACAMA</v>
      </c>
    </row>
    <row r="41" spans="1:6" x14ac:dyDescent="0.2">
      <c r="A41" s="81" t="s">
        <v>171</v>
      </c>
      <c r="B41" s="81" t="s">
        <v>172</v>
      </c>
      <c r="C41" s="81" t="s">
        <v>173</v>
      </c>
      <c r="D41" s="81" t="s">
        <v>174</v>
      </c>
      <c r="E41" s="82">
        <v>6</v>
      </c>
      <c r="F41" s="82" t="str">
        <f t="shared" si="0"/>
        <v>VI LIBERTADOR</v>
      </c>
    </row>
    <row r="42" spans="1:6" x14ac:dyDescent="0.2">
      <c r="A42" s="81" t="s">
        <v>175</v>
      </c>
      <c r="B42" s="81" t="s">
        <v>176</v>
      </c>
      <c r="C42" s="81" t="s">
        <v>90</v>
      </c>
      <c r="D42" s="81" t="s">
        <v>91</v>
      </c>
      <c r="E42" s="82">
        <v>8</v>
      </c>
      <c r="F42" s="82" t="str">
        <f t="shared" si="0"/>
        <v>VIII BIOBÍO</v>
      </c>
    </row>
    <row r="43" spans="1:6" ht="22.5" x14ac:dyDescent="0.2">
      <c r="A43" s="81" t="s">
        <v>177</v>
      </c>
      <c r="B43" s="81" t="s">
        <v>178</v>
      </c>
      <c r="C43" s="81" t="s">
        <v>127</v>
      </c>
      <c r="D43" s="81" t="s">
        <v>128</v>
      </c>
      <c r="E43" s="82">
        <v>11</v>
      </c>
      <c r="F43" s="82" t="str">
        <f t="shared" si="0"/>
        <v>XI AYSÉN</v>
      </c>
    </row>
    <row r="44" spans="1:6" x14ac:dyDescent="0.2">
      <c r="A44" s="81" t="s">
        <v>179</v>
      </c>
      <c r="B44" s="81" t="s">
        <v>132</v>
      </c>
      <c r="C44" s="81" t="s">
        <v>90</v>
      </c>
      <c r="D44" s="81" t="s">
        <v>91</v>
      </c>
      <c r="E44" s="82">
        <v>8</v>
      </c>
      <c r="F44" s="82" t="str">
        <f t="shared" si="0"/>
        <v>VIII BIOBÍO</v>
      </c>
    </row>
    <row r="45" spans="1:6" x14ac:dyDescent="0.2">
      <c r="A45" s="81" t="s">
        <v>180</v>
      </c>
      <c r="B45" s="81" t="s">
        <v>132</v>
      </c>
      <c r="C45" s="81" t="s">
        <v>90</v>
      </c>
      <c r="D45" s="81" t="s">
        <v>91</v>
      </c>
      <c r="E45" s="82">
        <v>8</v>
      </c>
      <c r="F45" s="82" t="str">
        <f t="shared" si="0"/>
        <v>VIII BIOBÍO</v>
      </c>
    </row>
    <row r="46" spans="1:6" x14ac:dyDescent="0.2">
      <c r="A46" s="81" t="s">
        <v>181</v>
      </c>
      <c r="B46" s="81" t="s">
        <v>172</v>
      </c>
      <c r="C46" s="81" t="s">
        <v>173</v>
      </c>
      <c r="D46" s="81" t="s">
        <v>174</v>
      </c>
      <c r="E46" s="82">
        <v>6</v>
      </c>
      <c r="F46" s="82" t="str">
        <f t="shared" si="0"/>
        <v>VI LIBERTADOR</v>
      </c>
    </row>
    <row r="47" spans="1:6" x14ac:dyDescent="0.2">
      <c r="A47" s="81" t="s">
        <v>182</v>
      </c>
      <c r="B47" s="81" t="s">
        <v>153</v>
      </c>
      <c r="C47" s="81" t="s">
        <v>110</v>
      </c>
      <c r="D47" s="81" t="s">
        <v>111</v>
      </c>
      <c r="E47" s="82">
        <v>9</v>
      </c>
      <c r="F47" s="82" t="str">
        <f t="shared" si="0"/>
        <v>IX LA ARAUCANÍA</v>
      </c>
    </row>
    <row r="48" spans="1:6" x14ac:dyDescent="0.2">
      <c r="A48" s="81" t="s">
        <v>183</v>
      </c>
      <c r="B48" s="81" t="s">
        <v>101</v>
      </c>
      <c r="C48" s="81" t="s">
        <v>102</v>
      </c>
      <c r="D48" s="81" t="s">
        <v>103</v>
      </c>
      <c r="E48" s="82">
        <v>10</v>
      </c>
      <c r="F48" s="82" t="str">
        <f t="shared" si="0"/>
        <v>X LOS LAGOS</v>
      </c>
    </row>
    <row r="49" spans="1:6" x14ac:dyDescent="0.2">
      <c r="A49" s="81" t="s">
        <v>184</v>
      </c>
      <c r="B49" s="81" t="s">
        <v>127</v>
      </c>
      <c r="C49" s="81" t="s">
        <v>127</v>
      </c>
      <c r="D49" s="81" t="s">
        <v>128</v>
      </c>
      <c r="E49" s="82">
        <v>11</v>
      </c>
      <c r="F49" s="82" t="str">
        <f t="shared" si="0"/>
        <v>XI AYSÉN</v>
      </c>
    </row>
    <row r="50" spans="1:6" x14ac:dyDescent="0.2">
      <c r="A50" s="81" t="s">
        <v>185</v>
      </c>
      <c r="B50" s="81" t="s">
        <v>132</v>
      </c>
      <c r="C50" s="81" t="s">
        <v>90</v>
      </c>
      <c r="D50" s="81" t="s">
        <v>91</v>
      </c>
      <c r="E50" s="82">
        <v>8</v>
      </c>
      <c r="F50" s="82" t="str">
        <f t="shared" si="0"/>
        <v>VIII BIOBÍO</v>
      </c>
    </row>
    <row r="51" spans="1:6" x14ac:dyDescent="0.2">
      <c r="A51" s="81" t="s">
        <v>186</v>
      </c>
      <c r="B51" s="81" t="s">
        <v>139</v>
      </c>
      <c r="C51" s="81" t="s">
        <v>102</v>
      </c>
      <c r="D51" s="81" t="s">
        <v>103</v>
      </c>
      <c r="E51" s="82">
        <v>10</v>
      </c>
      <c r="F51" s="82" t="str">
        <f t="shared" si="0"/>
        <v>X LOS LAGOS</v>
      </c>
    </row>
    <row r="52" spans="1:6" x14ac:dyDescent="0.2">
      <c r="A52" s="81" t="s">
        <v>187</v>
      </c>
      <c r="B52" s="81" t="s">
        <v>188</v>
      </c>
      <c r="C52" s="81" t="s">
        <v>127</v>
      </c>
      <c r="D52" s="81" t="s">
        <v>128</v>
      </c>
      <c r="E52" s="82">
        <v>11</v>
      </c>
      <c r="F52" s="82" t="str">
        <f t="shared" si="0"/>
        <v>XI AYSÉN</v>
      </c>
    </row>
    <row r="53" spans="1:6" x14ac:dyDescent="0.2">
      <c r="A53" s="81" t="s">
        <v>189</v>
      </c>
      <c r="B53" s="81" t="s">
        <v>190</v>
      </c>
      <c r="C53" s="81" t="s">
        <v>173</v>
      </c>
      <c r="D53" s="81" t="s">
        <v>174</v>
      </c>
      <c r="E53" s="82">
        <v>6</v>
      </c>
      <c r="F53" s="82" t="str">
        <f t="shared" si="0"/>
        <v>VI LIBERTADOR</v>
      </c>
    </row>
    <row r="54" spans="1:6" x14ac:dyDescent="0.2">
      <c r="A54" s="81" t="s">
        <v>191</v>
      </c>
      <c r="B54" s="81" t="s">
        <v>132</v>
      </c>
      <c r="C54" s="81" t="s">
        <v>90</v>
      </c>
      <c r="D54" s="81" t="s">
        <v>91</v>
      </c>
      <c r="E54" s="82">
        <v>8</v>
      </c>
      <c r="F54" s="82" t="str">
        <f t="shared" si="0"/>
        <v>VIII BIOBÍO</v>
      </c>
    </row>
    <row r="55" spans="1:6" x14ac:dyDescent="0.2">
      <c r="A55" s="81" t="s">
        <v>192</v>
      </c>
      <c r="B55" s="81" t="s">
        <v>193</v>
      </c>
      <c r="C55" s="81" t="s">
        <v>127</v>
      </c>
      <c r="D55" s="81" t="s">
        <v>128</v>
      </c>
      <c r="E55" s="82">
        <v>11</v>
      </c>
      <c r="F55" s="82" t="str">
        <f t="shared" si="0"/>
        <v>XI AYSÉN</v>
      </c>
    </row>
    <row r="56" spans="1:6" x14ac:dyDescent="0.2">
      <c r="A56" s="81" t="s">
        <v>194</v>
      </c>
      <c r="B56" s="81" t="s">
        <v>132</v>
      </c>
      <c r="C56" s="81" t="s">
        <v>90</v>
      </c>
      <c r="D56" s="81" t="s">
        <v>91</v>
      </c>
      <c r="E56" s="82">
        <v>8</v>
      </c>
      <c r="F56" s="82" t="str">
        <f t="shared" si="0"/>
        <v>VIII BIOBÍO</v>
      </c>
    </row>
    <row r="57" spans="1:6" x14ac:dyDescent="0.2">
      <c r="A57" s="81" t="s">
        <v>195</v>
      </c>
      <c r="B57" s="81" t="s">
        <v>190</v>
      </c>
      <c r="C57" s="81" t="s">
        <v>173</v>
      </c>
      <c r="D57" s="81" t="s">
        <v>174</v>
      </c>
      <c r="E57" s="82">
        <v>6</v>
      </c>
      <c r="F57" s="82" t="str">
        <f t="shared" si="0"/>
        <v>VI LIBERTADOR</v>
      </c>
    </row>
    <row r="58" spans="1:6" x14ac:dyDescent="0.2">
      <c r="A58" s="81" t="s">
        <v>196</v>
      </c>
      <c r="B58" s="81" t="s">
        <v>197</v>
      </c>
      <c r="C58" s="81" t="s">
        <v>161</v>
      </c>
      <c r="D58" s="81" t="s">
        <v>162</v>
      </c>
      <c r="E58" s="82">
        <v>7</v>
      </c>
      <c r="F58" s="82" t="str">
        <f t="shared" si="0"/>
        <v>VII MAULE</v>
      </c>
    </row>
    <row r="59" spans="1:6" x14ac:dyDescent="0.2">
      <c r="A59" s="81" t="s">
        <v>198</v>
      </c>
      <c r="B59" s="81" t="s">
        <v>97</v>
      </c>
      <c r="C59" s="81" t="s">
        <v>98</v>
      </c>
      <c r="D59" s="81" t="s">
        <v>99</v>
      </c>
      <c r="E59" s="82">
        <v>1</v>
      </c>
      <c r="F59" s="82" t="str">
        <f t="shared" si="0"/>
        <v>I TARAPACÁ</v>
      </c>
    </row>
    <row r="60" spans="1:6" x14ac:dyDescent="0.2">
      <c r="A60" s="81" t="s">
        <v>199</v>
      </c>
      <c r="B60" s="81" t="s">
        <v>200</v>
      </c>
      <c r="C60" s="81" t="s">
        <v>87</v>
      </c>
      <c r="D60" s="81" t="s">
        <v>88</v>
      </c>
      <c r="E60" s="82">
        <v>13</v>
      </c>
      <c r="F60" s="82" t="str">
        <f t="shared" si="0"/>
        <v>RM METROPOLITANA</v>
      </c>
    </row>
    <row r="61" spans="1:6" x14ac:dyDescent="0.2">
      <c r="A61" s="81" t="s">
        <v>201</v>
      </c>
      <c r="B61" s="81" t="s">
        <v>109</v>
      </c>
      <c r="C61" s="81" t="s">
        <v>110</v>
      </c>
      <c r="D61" s="81" t="s">
        <v>111</v>
      </c>
      <c r="E61" s="82">
        <v>9</v>
      </c>
      <c r="F61" s="82" t="str">
        <f t="shared" si="0"/>
        <v>IX LA ARAUCANÍA</v>
      </c>
    </row>
    <row r="62" spans="1:6" x14ac:dyDescent="0.2">
      <c r="A62" s="81" t="s">
        <v>202</v>
      </c>
      <c r="B62" s="81" t="s">
        <v>190</v>
      </c>
      <c r="C62" s="81" t="s">
        <v>173</v>
      </c>
      <c r="D62" s="81" t="s">
        <v>174</v>
      </c>
      <c r="E62" s="82">
        <v>6</v>
      </c>
      <c r="F62" s="82" t="str">
        <f t="shared" si="0"/>
        <v>VI LIBERTADOR</v>
      </c>
    </row>
    <row r="63" spans="1:6" x14ac:dyDescent="0.2">
      <c r="A63" s="81" t="s">
        <v>203</v>
      </c>
      <c r="B63" s="81" t="s">
        <v>204</v>
      </c>
      <c r="C63" s="81" t="s">
        <v>106</v>
      </c>
      <c r="D63" s="81" t="s">
        <v>107</v>
      </c>
      <c r="E63" s="82">
        <v>4</v>
      </c>
      <c r="F63" s="82" t="str">
        <f t="shared" si="0"/>
        <v>IV COQUIMBO</v>
      </c>
    </row>
    <row r="64" spans="1:6" x14ac:dyDescent="0.2">
      <c r="A64" s="81" t="s">
        <v>205</v>
      </c>
      <c r="B64" s="81" t="s">
        <v>176</v>
      </c>
      <c r="C64" s="81" t="s">
        <v>90</v>
      </c>
      <c r="D64" s="81" t="s">
        <v>91</v>
      </c>
      <c r="E64" s="82">
        <v>8</v>
      </c>
      <c r="F64" s="82" t="str">
        <f t="shared" si="0"/>
        <v>VIII BIOBÍO</v>
      </c>
    </row>
    <row r="65" spans="1:6" x14ac:dyDescent="0.2">
      <c r="A65" s="81" t="s">
        <v>206</v>
      </c>
      <c r="B65" s="81" t="s">
        <v>164</v>
      </c>
      <c r="C65" s="81" t="s">
        <v>87</v>
      </c>
      <c r="D65" s="81" t="s">
        <v>88</v>
      </c>
      <c r="E65" s="82">
        <v>13</v>
      </c>
      <c r="F65" s="82" t="str">
        <f t="shared" si="0"/>
        <v>RM METROPOLITANA</v>
      </c>
    </row>
    <row r="66" spans="1:6" x14ac:dyDescent="0.2">
      <c r="A66" s="81" t="s">
        <v>207</v>
      </c>
      <c r="B66" s="81" t="s">
        <v>83</v>
      </c>
      <c r="C66" s="81" t="s">
        <v>83</v>
      </c>
      <c r="D66" s="81" t="s">
        <v>84</v>
      </c>
      <c r="E66" s="82">
        <v>5</v>
      </c>
      <c r="F66" s="82" t="str">
        <f t="shared" si="0"/>
        <v>V VALPARAÍSO</v>
      </c>
    </row>
    <row r="67" spans="1:6" x14ac:dyDescent="0.2">
      <c r="A67" s="81" t="s">
        <v>208</v>
      </c>
      <c r="B67" s="81" t="s">
        <v>209</v>
      </c>
      <c r="C67" s="81" t="s">
        <v>161</v>
      </c>
      <c r="D67" s="81" t="s">
        <v>162</v>
      </c>
      <c r="E67" s="82">
        <v>7</v>
      </c>
      <c r="F67" s="82" t="str">
        <f t="shared" ref="F67:F130" si="1">+CONCATENATE(D67," ",C67)</f>
        <v>VII MAULE</v>
      </c>
    </row>
    <row r="68" spans="1:6" x14ac:dyDescent="0.2">
      <c r="A68" s="81" t="s">
        <v>210</v>
      </c>
      <c r="B68" s="81" t="s">
        <v>121</v>
      </c>
      <c r="C68" s="81" t="s">
        <v>90</v>
      </c>
      <c r="D68" s="81" t="s">
        <v>91</v>
      </c>
      <c r="E68" s="82">
        <v>8</v>
      </c>
      <c r="F68" s="82" t="str">
        <f t="shared" si="1"/>
        <v>VIII BIOBÍO</v>
      </c>
    </row>
    <row r="69" spans="1:6" x14ac:dyDescent="0.2">
      <c r="A69" s="81" t="s">
        <v>211</v>
      </c>
      <c r="B69" s="81" t="s">
        <v>141</v>
      </c>
      <c r="C69" s="81" t="s">
        <v>94</v>
      </c>
      <c r="D69" s="81" t="s">
        <v>95</v>
      </c>
      <c r="E69" s="82">
        <v>3</v>
      </c>
      <c r="F69" s="82" t="str">
        <f t="shared" si="1"/>
        <v>III ATACAMA</v>
      </c>
    </row>
    <row r="70" spans="1:6" x14ac:dyDescent="0.2">
      <c r="A70" s="81" t="s">
        <v>212</v>
      </c>
      <c r="B70" s="81" t="s">
        <v>105</v>
      </c>
      <c r="C70" s="81" t="s">
        <v>106</v>
      </c>
      <c r="D70" s="81" t="s">
        <v>107</v>
      </c>
      <c r="E70" s="82">
        <v>4</v>
      </c>
      <c r="F70" s="82" t="str">
        <f t="shared" si="1"/>
        <v>IV COQUIMBO</v>
      </c>
    </row>
    <row r="71" spans="1:6" x14ac:dyDescent="0.2">
      <c r="A71" s="81" t="s">
        <v>213</v>
      </c>
      <c r="B71" s="81" t="s">
        <v>176</v>
      </c>
      <c r="C71" s="81" t="s">
        <v>90</v>
      </c>
      <c r="D71" s="81" t="s">
        <v>91</v>
      </c>
      <c r="E71" s="82">
        <v>8</v>
      </c>
      <c r="F71" s="82" t="str">
        <f t="shared" si="1"/>
        <v>VIII BIOBÍO</v>
      </c>
    </row>
    <row r="72" spans="1:6" x14ac:dyDescent="0.2">
      <c r="A72" s="81" t="s">
        <v>214</v>
      </c>
      <c r="B72" s="81" t="s">
        <v>215</v>
      </c>
      <c r="C72" s="81" t="s">
        <v>216</v>
      </c>
      <c r="D72" s="81" t="s">
        <v>217</v>
      </c>
      <c r="E72" s="82">
        <v>15</v>
      </c>
      <c r="F72" s="82" t="str">
        <f t="shared" si="1"/>
        <v>XV LOS RÍOS</v>
      </c>
    </row>
    <row r="73" spans="1:6" x14ac:dyDescent="0.2">
      <c r="A73" s="81" t="s">
        <v>218</v>
      </c>
      <c r="B73" s="81" t="s">
        <v>153</v>
      </c>
      <c r="C73" s="81" t="s">
        <v>110</v>
      </c>
      <c r="D73" s="81" t="s">
        <v>111</v>
      </c>
      <c r="E73" s="82">
        <v>9</v>
      </c>
      <c r="F73" s="82" t="str">
        <f t="shared" si="1"/>
        <v>IX LA ARAUCANÍA</v>
      </c>
    </row>
    <row r="74" spans="1:6" x14ac:dyDescent="0.2">
      <c r="A74" s="81" t="s">
        <v>219</v>
      </c>
      <c r="B74" s="81" t="s">
        <v>109</v>
      </c>
      <c r="C74" s="81" t="s">
        <v>110</v>
      </c>
      <c r="D74" s="81" t="s">
        <v>111</v>
      </c>
      <c r="E74" s="82">
        <v>9</v>
      </c>
      <c r="F74" s="82" t="str">
        <f t="shared" si="1"/>
        <v>IX LA ARAUCANÍA</v>
      </c>
    </row>
    <row r="75" spans="1:6" x14ac:dyDescent="0.2">
      <c r="A75" s="81" t="s">
        <v>220</v>
      </c>
      <c r="B75" s="81" t="s">
        <v>86</v>
      </c>
      <c r="C75" s="81" t="s">
        <v>87</v>
      </c>
      <c r="D75" s="81" t="s">
        <v>88</v>
      </c>
      <c r="E75" s="82">
        <v>13</v>
      </c>
      <c r="F75" s="82" t="str">
        <f t="shared" si="1"/>
        <v>RM METROPOLITANA</v>
      </c>
    </row>
    <row r="76" spans="1:6" x14ac:dyDescent="0.2">
      <c r="A76" s="81" t="s">
        <v>221</v>
      </c>
      <c r="B76" s="81" t="s">
        <v>101</v>
      </c>
      <c r="C76" s="81" t="s">
        <v>102</v>
      </c>
      <c r="D76" s="81" t="s">
        <v>103</v>
      </c>
      <c r="E76" s="82">
        <v>10</v>
      </c>
      <c r="F76" s="82" t="str">
        <f t="shared" si="1"/>
        <v>X LOS LAGOS</v>
      </c>
    </row>
    <row r="77" spans="1:6" x14ac:dyDescent="0.2">
      <c r="A77" s="81" t="s">
        <v>222</v>
      </c>
      <c r="B77" s="81" t="s">
        <v>121</v>
      </c>
      <c r="C77" s="81" t="s">
        <v>90</v>
      </c>
      <c r="D77" s="81" t="s">
        <v>91</v>
      </c>
      <c r="E77" s="82">
        <v>8</v>
      </c>
      <c r="F77" s="82" t="str">
        <f t="shared" si="1"/>
        <v>VIII BIOBÍO</v>
      </c>
    </row>
    <row r="78" spans="1:6" x14ac:dyDescent="0.2">
      <c r="A78" s="81" t="s">
        <v>223</v>
      </c>
      <c r="B78" s="81" t="s">
        <v>153</v>
      </c>
      <c r="C78" s="81" t="s">
        <v>110</v>
      </c>
      <c r="D78" s="81" t="s">
        <v>111</v>
      </c>
      <c r="E78" s="82">
        <v>9</v>
      </c>
      <c r="F78" s="82" t="str">
        <f t="shared" si="1"/>
        <v>IX LA ARAUCANÍA</v>
      </c>
    </row>
    <row r="79" spans="1:6" x14ac:dyDescent="0.2">
      <c r="A79" s="81" t="s">
        <v>224</v>
      </c>
      <c r="B79" s="81" t="s">
        <v>209</v>
      </c>
      <c r="C79" s="81" t="s">
        <v>161</v>
      </c>
      <c r="D79" s="81" t="s">
        <v>162</v>
      </c>
      <c r="E79" s="82">
        <v>7</v>
      </c>
      <c r="F79" s="82" t="str">
        <f t="shared" si="1"/>
        <v>VII MAULE</v>
      </c>
    </row>
    <row r="80" spans="1:6" x14ac:dyDescent="0.2">
      <c r="A80" s="81" t="s">
        <v>225</v>
      </c>
      <c r="B80" s="81" t="s">
        <v>226</v>
      </c>
      <c r="C80" s="81" t="s">
        <v>161</v>
      </c>
      <c r="D80" s="81" t="s">
        <v>162</v>
      </c>
      <c r="E80" s="82">
        <v>7</v>
      </c>
      <c r="F80" s="82" t="str">
        <f t="shared" si="1"/>
        <v>VII MAULE</v>
      </c>
    </row>
    <row r="81" spans="1:6" x14ac:dyDescent="0.2">
      <c r="A81" s="81" t="s">
        <v>227</v>
      </c>
      <c r="B81" s="81" t="s">
        <v>101</v>
      </c>
      <c r="C81" s="81" t="s">
        <v>102</v>
      </c>
      <c r="D81" s="81" t="s">
        <v>103</v>
      </c>
      <c r="E81" s="82">
        <v>10</v>
      </c>
      <c r="F81" s="82" t="str">
        <f t="shared" si="1"/>
        <v>X LOS LAGOS</v>
      </c>
    </row>
    <row r="82" spans="1:6" x14ac:dyDescent="0.2">
      <c r="A82" s="81" t="s">
        <v>228</v>
      </c>
      <c r="B82" s="81" t="s">
        <v>170</v>
      </c>
      <c r="C82" s="81" t="s">
        <v>94</v>
      </c>
      <c r="D82" s="81" t="s">
        <v>95</v>
      </c>
      <c r="E82" s="82">
        <v>3</v>
      </c>
      <c r="F82" s="82" t="str">
        <f t="shared" si="1"/>
        <v>III ATACAMA</v>
      </c>
    </row>
    <row r="83" spans="1:6" x14ac:dyDescent="0.2">
      <c r="A83" s="81" t="s">
        <v>229</v>
      </c>
      <c r="B83" s="81" t="s">
        <v>190</v>
      </c>
      <c r="C83" s="81" t="s">
        <v>173</v>
      </c>
      <c r="D83" s="81" t="s">
        <v>174</v>
      </c>
      <c r="E83" s="82">
        <v>6</v>
      </c>
      <c r="F83" s="82" t="str">
        <f t="shared" si="1"/>
        <v>VI LIBERTADOR</v>
      </c>
    </row>
    <row r="84" spans="1:6" x14ac:dyDescent="0.2">
      <c r="A84" s="81" t="s">
        <v>230</v>
      </c>
      <c r="B84" s="81" t="s">
        <v>164</v>
      </c>
      <c r="C84" s="81" t="s">
        <v>87</v>
      </c>
      <c r="D84" s="81" t="s">
        <v>88</v>
      </c>
      <c r="E84" s="82">
        <v>13</v>
      </c>
      <c r="F84" s="82" t="str">
        <f t="shared" si="1"/>
        <v>RM METROPOLITANA</v>
      </c>
    </row>
    <row r="85" spans="1:6" x14ac:dyDescent="0.2">
      <c r="A85" s="81" t="s">
        <v>231</v>
      </c>
      <c r="B85" s="81" t="s">
        <v>132</v>
      </c>
      <c r="C85" s="81" t="s">
        <v>90</v>
      </c>
      <c r="D85" s="81" t="s">
        <v>91</v>
      </c>
      <c r="E85" s="82">
        <v>8</v>
      </c>
      <c r="F85" s="82" t="str">
        <f t="shared" si="1"/>
        <v>VIII BIOBÍO</v>
      </c>
    </row>
    <row r="86" spans="1:6" x14ac:dyDescent="0.2">
      <c r="A86" s="81" t="s">
        <v>232</v>
      </c>
      <c r="B86" s="81" t="s">
        <v>233</v>
      </c>
      <c r="C86" s="81" t="s">
        <v>87</v>
      </c>
      <c r="D86" s="81" t="s">
        <v>88</v>
      </c>
      <c r="E86" s="82">
        <v>13</v>
      </c>
      <c r="F86" s="82" t="str">
        <f t="shared" si="1"/>
        <v>RM METROPOLITANA</v>
      </c>
    </row>
    <row r="87" spans="1:6" x14ac:dyDescent="0.2">
      <c r="A87" s="81" t="s">
        <v>234</v>
      </c>
      <c r="B87" s="81" t="s">
        <v>82</v>
      </c>
      <c r="C87" s="81" t="s">
        <v>83</v>
      </c>
      <c r="D87" s="81" t="s">
        <v>84</v>
      </c>
      <c r="E87" s="82">
        <v>5</v>
      </c>
      <c r="F87" s="82" t="str">
        <f t="shared" si="1"/>
        <v>V VALPARAÍSO</v>
      </c>
    </row>
    <row r="88" spans="1:6" x14ac:dyDescent="0.2">
      <c r="A88" s="81" t="s">
        <v>235</v>
      </c>
      <c r="B88" s="81" t="s">
        <v>82</v>
      </c>
      <c r="C88" s="81" t="s">
        <v>83</v>
      </c>
      <c r="D88" s="81" t="s">
        <v>84</v>
      </c>
      <c r="E88" s="82">
        <v>5</v>
      </c>
      <c r="F88" s="82" t="str">
        <f t="shared" si="1"/>
        <v>V VALPARAÍSO</v>
      </c>
    </row>
    <row r="89" spans="1:6" x14ac:dyDescent="0.2">
      <c r="A89" s="81" t="s">
        <v>236</v>
      </c>
      <c r="B89" s="81" t="s">
        <v>209</v>
      </c>
      <c r="C89" s="81" t="s">
        <v>161</v>
      </c>
      <c r="D89" s="81" t="s">
        <v>162</v>
      </c>
      <c r="E89" s="82">
        <v>7</v>
      </c>
      <c r="F89" s="82" t="str">
        <f t="shared" si="1"/>
        <v>VII MAULE</v>
      </c>
    </row>
    <row r="90" spans="1:6" x14ac:dyDescent="0.2">
      <c r="A90" s="81" t="s">
        <v>237</v>
      </c>
      <c r="B90" s="81" t="s">
        <v>109</v>
      </c>
      <c r="C90" s="81" t="s">
        <v>110</v>
      </c>
      <c r="D90" s="81" t="s">
        <v>111</v>
      </c>
      <c r="E90" s="82">
        <v>9</v>
      </c>
      <c r="F90" s="82" t="str">
        <f t="shared" si="1"/>
        <v>IX LA ARAUCANÍA</v>
      </c>
    </row>
    <row r="91" spans="1:6" x14ac:dyDescent="0.2">
      <c r="A91" s="81" t="s">
        <v>238</v>
      </c>
      <c r="B91" s="81" t="s">
        <v>164</v>
      </c>
      <c r="C91" s="81" t="s">
        <v>87</v>
      </c>
      <c r="D91" s="81" t="s">
        <v>88</v>
      </c>
      <c r="E91" s="82">
        <v>13</v>
      </c>
      <c r="F91" s="82" t="str">
        <f t="shared" si="1"/>
        <v>RM METROPOLITANA</v>
      </c>
    </row>
    <row r="92" spans="1:6" x14ac:dyDescent="0.2">
      <c r="A92" s="81" t="s">
        <v>239</v>
      </c>
      <c r="B92" s="81" t="s">
        <v>176</v>
      </c>
      <c r="C92" s="81" t="s">
        <v>90</v>
      </c>
      <c r="D92" s="81" t="s">
        <v>91</v>
      </c>
      <c r="E92" s="82">
        <v>8</v>
      </c>
      <c r="F92" s="82" t="str">
        <f t="shared" si="1"/>
        <v>VIII BIOBÍO</v>
      </c>
    </row>
    <row r="93" spans="1:6" x14ac:dyDescent="0.2">
      <c r="A93" s="81" t="s">
        <v>240</v>
      </c>
      <c r="B93" s="81" t="s">
        <v>153</v>
      </c>
      <c r="C93" s="81" t="s">
        <v>110</v>
      </c>
      <c r="D93" s="81" t="s">
        <v>111</v>
      </c>
      <c r="E93" s="82">
        <v>9</v>
      </c>
      <c r="F93" s="82" t="str">
        <f t="shared" si="1"/>
        <v>IX LA ARAUCANÍA</v>
      </c>
    </row>
    <row r="94" spans="1:6" x14ac:dyDescent="0.2">
      <c r="A94" s="81" t="s">
        <v>241</v>
      </c>
      <c r="B94" s="81" t="s">
        <v>93</v>
      </c>
      <c r="C94" s="81" t="s">
        <v>94</v>
      </c>
      <c r="D94" s="81" t="s">
        <v>95</v>
      </c>
      <c r="E94" s="82">
        <v>3</v>
      </c>
      <c r="F94" s="82" t="str">
        <f t="shared" si="1"/>
        <v>III ATACAMA</v>
      </c>
    </row>
    <row r="95" spans="1:6" x14ac:dyDescent="0.2">
      <c r="A95" s="81" t="s">
        <v>242</v>
      </c>
      <c r="B95" s="81" t="s">
        <v>139</v>
      </c>
      <c r="C95" s="81" t="s">
        <v>102</v>
      </c>
      <c r="D95" s="81" t="s">
        <v>103</v>
      </c>
      <c r="E95" s="82">
        <v>10</v>
      </c>
      <c r="F95" s="82" t="str">
        <f t="shared" si="1"/>
        <v>X LOS LAGOS</v>
      </c>
    </row>
    <row r="96" spans="1:6" x14ac:dyDescent="0.2">
      <c r="A96" s="81" t="s">
        <v>243</v>
      </c>
      <c r="B96" s="81" t="s">
        <v>139</v>
      </c>
      <c r="C96" s="81" t="s">
        <v>102</v>
      </c>
      <c r="D96" s="81" t="s">
        <v>103</v>
      </c>
      <c r="E96" s="82">
        <v>10</v>
      </c>
      <c r="F96" s="82" t="str">
        <f t="shared" si="1"/>
        <v>X LOS LAGOS</v>
      </c>
    </row>
    <row r="97" spans="1:6" x14ac:dyDescent="0.2">
      <c r="A97" s="81" t="s">
        <v>244</v>
      </c>
      <c r="B97" s="81" t="s">
        <v>167</v>
      </c>
      <c r="C97" s="81" t="s">
        <v>102</v>
      </c>
      <c r="D97" s="81" t="s">
        <v>103</v>
      </c>
      <c r="E97" s="82">
        <v>10</v>
      </c>
      <c r="F97" s="82" t="str">
        <f t="shared" si="1"/>
        <v>X LOS LAGOS</v>
      </c>
    </row>
    <row r="98" spans="1:6" x14ac:dyDescent="0.2">
      <c r="A98" s="81" t="s">
        <v>245</v>
      </c>
      <c r="B98" s="81" t="s">
        <v>246</v>
      </c>
      <c r="C98" s="81" t="s">
        <v>216</v>
      </c>
      <c r="D98" s="81" t="s">
        <v>217</v>
      </c>
      <c r="E98" s="82">
        <v>15</v>
      </c>
      <c r="F98" s="82" t="str">
        <f t="shared" si="1"/>
        <v>XV LOS RÍOS</v>
      </c>
    </row>
    <row r="99" spans="1:6" x14ac:dyDescent="0.2">
      <c r="A99" s="81" t="s">
        <v>247</v>
      </c>
      <c r="B99" s="81" t="s">
        <v>153</v>
      </c>
      <c r="C99" s="81" t="s">
        <v>110</v>
      </c>
      <c r="D99" s="81" t="s">
        <v>111</v>
      </c>
      <c r="E99" s="82">
        <v>9</v>
      </c>
      <c r="F99" s="82" t="str">
        <f t="shared" si="1"/>
        <v>IX LA ARAUCANÍA</v>
      </c>
    </row>
    <row r="100" spans="1:6" ht="22.5" x14ac:dyDescent="0.2">
      <c r="A100" s="81" t="s">
        <v>248</v>
      </c>
      <c r="B100" s="81" t="s">
        <v>249</v>
      </c>
      <c r="C100" s="81" t="s">
        <v>124</v>
      </c>
      <c r="D100" s="81" t="s">
        <v>125</v>
      </c>
      <c r="E100" s="82">
        <v>14</v>
      </c>
      <c r="F100" s="82" t="str">
        <f t="shared" si="1"/>
        <v>XIV ARICA Y PARINACOTA</v>
      </c>
    </row>
    <row r="101" spans="1:6" x14ac:dyDescent="0.2">
      <c r="A101" s="81" t="s">
        <v>250</v>
      </c>
      <c r="B101" s="81" t="s">
        <v>153</v>
      </c>
      <c r="C101" s="81" t="s">
        <v>110</v>
      </c>
      <c r="D101" s="81" t="s">
        <v>111</v>
      </c>
      <c r="E101" s="82">
        <v>9</v>
      </c>
      <c r="F101" s="82" t="str">
        <f t="shared" si="1"/>
        <v>IX LA ARAUCANÍA</v>
      </c>
    </row>
    <row r="102" spans="1:6" x14ac:dyDescent="0.2">
      <c r="A102" s="81" t="s">
        <v>251</v>
      </c>
      <c r="B102" s="81" t="s">
        <v>190</v>
      </c>
      <c r="C102" s="81" t="s">
        <v>173</v>
      </c>
      <c r="D102" s="81" t="s">
        <v>174</v>
      </c>
      <c r="E102" s="82">
        <v>6</v>
      </c>
      <c r="F102" s="82" t="str">
        <f t="shared" si="1"/>
        <v>VI LIBERTADOR</v>
      </c>
    </row>
    <row r="103" spans="1:6" x14ac:dyDescent="0.2">
      <c r="A103" s="81" t="s">
        <v>252</v>
      </c>
      <c r="B103" s="81" t="s">
        <v>127</v>
      </c>
      <c r="C103" s="81" t="s">
        <v>127</v>
      </c>
      <c r="D103" s="81" t="s">
        <v>128</v>
      </c>
      <c r="E103" s="82">
        <v>11</v>
      </c>
      <c r="F103" s="82" t="str">
        <f t="shared" si="1"/>
        <v>XI AYSÉN</v>
      </c>
    </row>
    <row r="104" spans="1:6" x14ac:dyDescent="0.2">
      <c r="A104" s="81" t="s">
        <v>253</v>
      </c>
      <c r="B104" s="81" t="s">
        <v>143</v>
      </c>
      <c r="C104" s="81" t="s">
        <v>83</v>
      </c>
      <c r="D104" s="81" t="s">
        <v>84</v>
      </c>
      <c r="E104" s="82">
        <v>5</v>
      </c>
      <c r="F104" s="82" t="str">
        <f t="shared" si="1"/>
        <v>V VALPARAÍSO</v>
      </c>
    </row>
    <row r="105" spans="1:6" x14ac:dyDescent="0.2">
      <c r="A105" s="81" t="s">
        <v>254</v>
      </c>
      <c r="B105" s="81" t="s">
        <v>167</v>
      </c>
      <c r="C105" s="81" t="s">
        <v>102</v>
      </c>
      <c r="D105" s="81" t="s">
        <v>103</v>
      </c>
      <c r="E105" s="82">
        <v>10</v>
      </c>
      <c r="F105" s="82" t="str">
        <f t="shared" si="1"/>
        <v>X LOS LAGOS</v>
      </c>
    </row>
    <row r="106" spans="1:6" x14ac:dyDescent="0.2">
      <c r="A106" s="81" t="s">
        <v>255</v>
      </c>
      <c r="B106" s="81" t="s">
        <v>226</v>
      </c>
      <c r="C106" s="81" t="s">
        <v>161</v>
      </c>
      <c r="D106" s="81" t="s">
        <v>162</v>
      </c>
      <c r="E106" s="82">
        <v>7</v>
      </c>
      <c r="F106" s="82" t="str">
        <f t="shared" si="1"/>
        <v>VII MAULE</v>
      </c>
    </row>
    <row r="107" spans="1:6" x14ac:dyDescent="0.2">
      <c r="A107" s="81" t="s">
        <v>256</v>
      </c>
      <c r="B107" s="81" t="s">
        <v>176</v>
      </c>
      <c r="C107" s="81" t="s">
        <v>90</v>
      </c>
      <c r="D107" s="81" t="s">
        <v>91</v>
      </c>
      <c r="E107" s="82">
        <v>8</v>
      </c>
      <c r="F107" s="82" t="str">
        <f t="shared" si="1"/>
        <v>VIII BIOBÍO</v>
      </c>
    </row>
    <row r="108" spans="1:6" x14ac:dyDescent="0.2">
      <c r="A108" s="81" t="s">
        <v>257</v>
      </c>
      <c r="B108" s="81" t="s">
        <v>176</v>
      </c>
      <c r="C108" s="81" t="s">
        <v>90</v>
      </c>
      <c r="D108" s="81" t="s">
        <v>91</v>
      </c>
      <c r="E108" s="82">
        <v>8</v>
      </c>
      <c r="F108" s="82" t="str">
        <f t="shared" si="1"/>
        <v>VIII BIOBÍO</v>
      </c>
    </row>
    <row r="109" spans="1:6" x14ac:dyDescent="0.2">
      <c r="A109" s="81" t="s">
        <v>258</v>
      </c>
      <c r="B109" s="81" t="s">
        <v>97</v>
      </c>
      <c r="C109" s="81" t="s">
        <v>98</v>
      </c>
      <c r="D109" s="81" t="s">
        <v>99</v>
      </c>
      <c r="E109" s="82">
        <v>1</v>
      </c>
      <c r="F109" s="82" t="str">
        <f t="shared" si="1"/>
        <v>I TARAPACÁ</v>
      </c>
    </row>
    <row r="110" spans="1:6" x14ac:dyDescent="0.2">
      <c r="A110" s="81" t="s">
        <v>259</v>
      </c>
      <c r="B110" s="81" t="s">
        <v>93</v>
      </c>
      <c r="C110" s="81" t="s">
        <v>94</v>
      </c>
      <c r="D110" s="81" t="s">
        <v>95</v>
      </c>
      <c r="E110" s="82">
        <v>3</v>
      </c>
      <c r="F110" s="82" t="str">
        <f t="shared" si="1"/>
        <v>III ATACAMA</v>
      </c>
    </row>
    <row r="111" spans="1:6" x14ac:dyDescent="0.2">
      <c r="A111" s="81" t="s">
        <v>260</v>
      </c>
      <c r="B111" s="81" t="s">
        <v>164</v>
      </c>
      <c r="C111" s="81" t="s">
        <v>87</v>
      </c>
      <c r="D111" s="81" t="s">
        <v>88</v>
      </c>
      <c r="E111" s="82">
        <v>13</v>
      </c>
      <c r="F111" s="82" t="str">
        <f t="shared" si="1"/>
        <v>RM METROPOLITANA</v>
      </c>
    </row>
    <row r="112" spans="1:6" x14ac:dyDescent="0.2">
      <c r="A112" s="81" t="s">
        <v>261</v>
      </c>
      <c r="B112" s="81" t="s">
        <v>150</v>
      </c>
      <c r="C112" s="81" t="s">
        <v>106</v>
      </c>
      <c r="D112" s="81" t="s">
        <v>107</v>
      </c>
      <c r="E112" s="82">
        <v>4</v>
      </c>
      <c r="F112" s="82" t="str">
        <f t="shared" si="1"/>
        <v>IV COQUIMBO</v>
      </c>
    </row>
    <row r="113" spans="1:6" x14ac:dyDescent="0.2">
      <c r="A113" s="81" t="s">
        <v>262</v>
      </c>
      <c r="B113" s="81" t="s">
        <v>164</v>
      </c>
      <c r="C113" s="81" t="s">
        <v>87</v>
      </c>
      <c r="D113" s="81" t="s">
        <v>88</v>
      </c>
      <c r="E113" s="82">
        <v>13</v>
      </c>
      <c r="F113" s="82" t="str">
        <f t="shared" si="1"/>
        <v>RM METROPOLITANA</v>
      </c>
    </row>
    <row r="114" spans="1:6" x14ac:dyDescent="0.2">
      <c r="A114" s="81" t="s">
        <v>263</v>
      </c>
      <c r="B114" s="81" t="s">
        <v>97</v>
      </c>
      <c r="C114" s="81" t="s">
        <v>98</v>
      </c>
      <c r="D114" s="81" t="s">
        <v>99</v>
      </c>
      <c r="E114" s="82">
        <v>1</v>
      </c>
      <c r="F114" s="82" t="str">
        <f t="shared" si="1"/>
        <v>I TARAPACÁ</v>
      </c>
    </row>
    <row r="115" spans="1:6" x14ac:dyDescent="0.2">
      <c r="A115" s="81" t="s">
        <v>264</v>
      </c>
      <c r="B115" s="81" t="s">
        <v>233</v>
      </c>
      <c r="C115" s="81" t="s">
        <v>87</v>
      </c>
      <c r="D115" s="81" t="s">
        <v>88</v>
      </c>
      <c r="E115" s="82">
        <v>13</v>
      </c>
      <c r="F115" s="82" t="str">
        <f t="shared" si="1"/>
        <v>RM METROPOLITANA</v>
      </c>
    </row>
    <row r="116" spans="1:6" x14ac:dyDescent="0.2">
      <c r="A116" s="81" t="s">
        <v>265</v>
      </c>
      <c r="B116" s="81" t="s">
        <v>266</v>
      </c>
      <c r="C116" s="81" t="s">
        <v>83</v>
      </c>
      <c r="D116" s="81" t="s">
        <v>84</v>
      </c>
      <c r="E116" s="82">
        <v>5</v>
      </c>
      <c r="F116" s="82" t="str">
        <f t="shared" si="1"/>
        <v>V VALPARAÍSO</v>
      </c>
    </row>
    <row r="117" spans="1:6" x14ac:dyDescent="0.2">
      <c r="A117" s="81" t="s">
        <v>267</v>
      </c>
      <c r="B117" s="81" t="s">
        <v>83</v>
      </c>
      <c r="C117" s="81" t="s">
        <v>83</v>
      </c>
      <c r="D117" s="81" t="s">
        <v>84</v>
      </c>
      <c r="E117" s="82">
        <v>5</v>
      </c>
      <c r="F117" s="82" t="str">
        <f t="shared" si="1"/>
        <v>V VALPARAÍSO</v>
      </c>
    </row>
    <row r="118" spans="1:6" x14ac:dyDescent="0.2">
      <c r="A118" s="81" t="s">
        <v>268</v>
      </c>
      <c r="B118" s="81" t="s">
        <v>164</v>
      </c>
      <c r="C118" s="81" t="s">
        <v>87</v>
      </c>
      <c r="D118" s="81" t="s">
        <v>88</v>
      </c>
      <c r="E118" s="82">
        <v>13</v>
      </c>
      <c r="F118" s="82" t="str">
        <f t="shared" si="1"/>
        <v>RM METROPOLITANA</v>
      </c>
    </row>
    <row r="119" spans="1:6" x14ac:dyDescent="0.2">
      <c r="A119" s="81" t="s">
        <v>269</v>
      </c>
      <c r="B119" s="81" t="s">
        <v>143</v>
      </c>
      <c r="C119" s="81" t="s">
        <v>83</v>
      </c>
      <c r="D119" s="81" t="s">
        <v>84</v>
      </c>
      <c r="E119" s="82">
        <v>5</v>
      </c>
      <c r="F119" s="82" t="str">
        <f t="shared" si="1"/>
        <v>V VALPARAÍSO</v>
      </c>
    </row>
    <row r="120" spans="1:6" x14ac:dyDescent="0.2">
      <c r="A120" s="81" t="s">
        <v>270</v>
      </c>
      <c r="B120" s="81" t="s">
        <v>271</v>
      </c>
      <c r="C120" s="81" t="s">
        <v>173</v>
      </c>
      <c r="D120" s="81" t="s">
        <v>174</v>
      </c>
      <c r="E120" s="82">
        <v>6</v>
      </c>
      <c r="F120" s="82" t="str">
        <f t="shared" si="1"/>
        <v>VI LIBERTADOR</v>
      </c>
    </row>
    <row r="121" spans="1:6" x14ac:dyDescent="0.2">
      <c r="A121" s="81" t="s">
        <v>272</v>
      </c>
      <c r="B121" s="81" t="s">
        <v>164</v>
      </c>
      <c r="C121" s="81" t="s">
        <v>87</v>
      </c>
      <c r="D121" s="81" t="s">
        <v>88</v>
      </c>
      <c r="E121" s="82">
        <v>13</v>
      </c>
      <c r="F121" s="82" t="str">
        <f t="shared" si="1"/>
        <v>RM METROPOLITANA</v>
      </c>
    </row>
    <row r="122" spans="1:6" x14ac:dyDescent="0.2">
      <c r="A122" s="81" t="s">
        <v>273</v>
      </c>
      <c r="B122" s="81" t="s">
        <v>164</v>
      </c>
      <c r="C122" s="81" t="s">
        <v>87</v>
      </c>
      <c r="D122" s="81" t="s">
        <v>88</v>
      </c>
      <c r="E122" s="82">
        <v>13</v>
      </c>
      <c r="F122" s="82" t="str">
        <f t="shared" si="1"/>
        <v>RM METROPOLITANA</v>
      </c>
    </row>
    <row r="123" spans="1:6" x14ac:dyDescent="0.2">
      <c r="A123" s="81" t="s">
        <v>274</v>
      </c>
      <c r="B123" s="81" t="s">
        <v>105</v>
      </c>
      <c r="C123" s="81" t="s">
        <v>106</v>
      </c>
      <c r="D123" s="81" t="s">
        <v>107</v>
      </c>
      <c r="E123" s="82">
        <v>4</v>
      </c>
      <c r="F123" s="82" t="str">
        <f t="shared" si="1"/>
        <v>IV COQUIMBO</v>
      </c>
    </row>
    <row r="124" spans="1:6" x14ac:dyDescent="0.2">
      <c r="A124" s="81" t="s">
        <v>275</v>
      </c>
      <c r="B124" s="81" t="s">
        <v>134</v>
      </c>
      <c r="C124" s="81" t="s">
        <v>83</v>
      </c>
      <c r="D124" s="81" t="s">
        <v>84</v>
      </c>
      <c r="E124" s="82">
        <v>5</v>
      </c>
      <c r="F124" s="82" t="str">
        <f t="shared" si="1"/>
        <v>V VALPARAÍSO</v>
      </c>
    </row>
    <row r="125" spans="1:6" x14ac:dyDescent="0.2">
      <c r="A125" s="81" t="s">
        <v>276</v>
      </c>
      <c r="B125" s="81" t="s">
        <v>164</v>
      </c>
      <c r="C125" s="81" t="s">
        <v>87</v>
      </c>
      <c r="D125" s="81" t="s">
        <v>88</v>
      </c>
      <c r="E125" s="82">
        <v>13</v>
      </c>
      <c r="F125" s="82" t="str">
        <f t="shared" si="1"/>
        <v>RM METROPOLITANA</v>
      </c>
    </row>
    <row r="126" spans="1:6" x14ac:dyDescent="0.2">
      <c r="A126" s="81" t="s">
        <v>277</v>
      </c>
      <c r="B126" s="81" t="s">
        <v>164</v>
      </c>
      <c r="C126" s="81" t="s">
        <v>87</v>
      </c>
      <c r="D126" s="81" t="s">
        <v>88</v>
      </c>
      <c r="E126" s="82">
        <v>13</v>
      </c>
      <c r="F126" s="82" t="str">
        <f t="shared" si="1"/>
        <v>RM METROPOLITANA</v>
      </c>
    </row>
    <row r="127" spans="1:6" x14ac:dyDescent="0.2">
      <c r="A127" s="81" t="s">
        <v>278</v>
      </c>
      <c r="B127" s="81" t="s">
        <v>105</v>
      </c>
      <c r="C127" s="81" t="s">
        <v>106</v>
      </c>
      <c r="D127" s="81" t="s">
        <v>107</v>
      </c>
      <c r="E127" s="82">
        <v>4</v>
      </c>
      <c r="F127" s="82" t="str">
        <f t="shared" si="1"/>
        <v>IV COQUIMBO</v>
      </c>
    </row>
    <row r="128" spans="1:6" x14ac:dyDescent="0.2">
      <c r="A128" s="81" t="s">
        <v>279</v>
      </c>
      <c r="B128" s="81" t="s">
        <v>246</v>
      </c>
      <c r="C128" s="81" t="s">
        <v>216</v>
      </c>
      <c r="D128" s="81" t="s">
        <v>217</v>
      </c>
      <c r="E128" s="82">
        <v>15</v>
      </c>
      <c r="F128" s="82" t="str">
        <f t="shared" si="1"/>
        <v>XV LOS RÍOS</v>
      </c>
    </row>
    <row r="129" spans="1:6" x14ac:dyDescent="0.2">
      <c r="A129" s="81" t="s">
        <v>280</v>
      </c>
      <c r="B129" s="81" t="s">
        <v>246</v>
      </c>
      <c r="C129" s="81" t="s">
        <v>216</v>
      </c>
      <c r="D129" s="81" t="s">
        <v>217</v>
      </c>
      <c r="E129" s="82">
        <v>15</v>
      </c>
      <c r="F129" s="82" t="str">
        <f t="shared" si="1"/>
        <v>XV LOS RÍOS</v>
      </c>
    </row>
    <row r="130" spans="1:6" x14ac:dyDescent="0.2">
      <c r="A130" s="81" t="s">
        <v>281</v>
      </c>
      <c r="B130" s="81" t="s">
        <v>193</v>
      </c>
      <c r="C130" s="81" t="s">
        <v>127</v>
      </c>
      <c r="D130" s="81" t="s">
        <v>128</v>
      </c>
      <c r="E130" s="82">
        <v>11</v>
      </c>
      <c r="F130" s="82" t="str">
        <f t="shared" si="1"/>
        <v>XI AYSÉN</v>
      </c>
    </row>
    <row r="131" spans="1:6" x14ac:dyDescent="0.2">
      <c r="A131" s="81" t="s">
        <v>282</v>
      </c>
      <c r="B131" s="81" t="s">
        <v>114</v>
      </c>
      <c r="C131" s="81" t="s">
        <v>114</v>
      </c>
      <c r="D131" s="81" t="s">
        <v>115</v>
      </c>
      <c r="E131" s="82">
        <v>12</v>
      </c>
      <c r="F131" s="82" t="str">
        <f t="shared" ref="F131:F194" si="2">+CONCATENATE(D131," ",C131)</f>
        <v>XII MAGALLANES</v>
      </c>
    </row>
    <row r="132" spans="1:6" x14ac:dyDescent="0.2">
      <c r="A132" s="81" t="s">
        <v>283</v>
      </c>
      <c r="B132" s="81" t="s">
        <v>90</v>
      </c>
      <c r="C132" s="81" t="s">
        <v>90</v>
      </c>
      <c r="D132" s="81" t="s">
        <v>91</v>
      </c>
      <c r="E132" s="82">
        <v>8</v>
      </c>
      <c r="F132" s="82" t="str">
        <f t="shared" si="2"/>
        <v>VIII BIOBÍO</v>
      </c>
    </row>
    <row r="133" spans="1:6" x14ac:dyDescent="0.2">
      <c r="A133" s="81" t="s">
        <v>284</v>
      </c>
      <c r="B133" s="81" t="s">
        <v>200</v>
      </c>
      <c r="C133" s="81" t="s">
        <v>87</v>
      </c>
      <c r="D133" s="81" t="s">
        <v>88</v>
      </c>
      <c r="E133" s="82">
        <v>13</v>
      </c>
      <c r="F133" s="82" t="str">
        <f t="shared" si="2"/>
        <v>RM METROPOLITANA</v>
      </c>
    </row>
    <row r="134" spans="1:6" x14ac:dyDescent="0.2">
      <c r="A134" s="81" t="s">
        <v>285</v>
      </c>
      <c r="B134" s="81" t="s">
        <v>215</v>
      </c>
      <c r="C134" s="81" t="s">
        <v>216</v>
      </c>
      <c r="D134" s="81" t="s">
        <v>217</v>
      </c>
      <c r="E134" s="82">
        <v>15</v>
      </c>
      <c r="F134" s="82" t="str">
        <f t="shared" si="2"/>
        <v>XV LOS RÍOS</v>
      </c>
    </row>
    <row r="135" spans="1:6" x14ac:dyDescent="0.2">
      <c r="A135" s="81" t="s">
        <v>286</v>
      </c>
      <c r="B135" s="81" t="s">
        <v>190</v>
      </c>
      <c r="C135" s="81" t="s">
        <v>173</v>
      </c>
      <c r="D135" s="81" t="s">
        <v>174</v>
      </c>
      <c r="E135" s="82">
        <v>6</v>
      </c>
      <c r="F135" s="82" t="str">
        <f t="shared" si="2"/>
        <v>VI LIBERTADOR</v>
      </c>
    </row>
    <row r="136" spans="1:6" x14ac:dyDescent="0.2">
      <c r="A136" s="81" t="s">
        <v>287</v>
      </c>
      <c r="B136" s="81" t="s">
        <v>164</v>
      </c>
      <c r="C136" s="81" t="s">
        <v>87</v>
      </c>
      <c r="D136" s="81" t="s">
        <v>88</v>
      </c>
      <c r="E136" s="82">
        <v>13</v>
      </c>
      <c r="F136" s="82" t="str">
        <f t="shared" si="2"/>
        <v>RM METROPOLITANA</v>
      </c>
    </row>
    <row r="137" spans="1:6" x14ac:dyDescent="0.2">
      <c r="A137" s="81" t="s">
        <v>288</v>
      </c>
      <c r="B137" s="81" t="s">
        <v>153</v>
      </c>
      <c r="C137" s="81" t="s">
        <v>110</v>
      </c>
      <c r="D137" s="81" t="s">
        <v>111</v>
      </c>
      <c r="E137" s="82">
        <v>9</v>
      </c>
      <c r="F137" s="82" t="str">
        <f t="shared" si="2"/>
        <v>IX LA ARAUCANÍA</v>
      </c>
    </row>
    <row r="138" spans="1:6" x14ac:dyDescent="0.2">
      <c r="A138" s="81" t="s">
        <v>289</v>
      </c>
      <c r="B138" s="81" t="s">
        <v>121</v>
      </c>
      <c r="C138" s="81" t="s">
        <v>90</v>
      </c>
      <c r="D138" s="81" t="s">
        <v>91</v>
      </c>
      <c r="E138" s="82">
        <v>8</v>
      </c>
      <c r="F138" s="82" t="str">
        <f t="shared" si="2"/>
        <v>VIII BIOBÍO</v>
      </c>
    </row>
    <row r="139" spans="1:6" x14ac:dyDescent="0.2">
      <c r="A139" s="81" t="s">
        <v>290</v>
      </c>
      <c r="B139" s="81" t="s">
        <v>226</v>
      </c>
      <c r="C139" s="81" t="s">
        <v>161</v>
      </c>
      <c r="D139" s="81" t="s">
        <v>162</v>
      </c>
      <c r="E139" s="82">
        <v>7</v>
      </c>
      <c r="F139" s="82" t="str">
        <f t="shared" si="2"/>
        <v>VII MAULE</v>
      </c>
    </row>
    <row r="140" spans="1:6" x14ac:dyDescent="0.2">
      <c r="A140" s="81" t="s">
        <v>291</v>
      </c>
      <c r="B140" s="81" t="s">
        <v>143</v>
      </c>
      <c r="C140" s="81" t="s">
        <v>83</v>
      </c>
      <c r="D140" s="81" t="s">
        <v>84</v>
      </c>
      <c r="E140" s="82">
        <v>5</v>
      </c>
      <c r="F140" s="82" t="str">
        <f t="shared" si="2"/>
        <v>V VALPARAÍSO</v>
      </c>
    </row>
    <row r="141" spans="1:6" x14ac:dyDescent="0.2">
      <c r="A141" s="81" t="s">
        <v>292</v>
      </c>
      <c r="B141" s="81" t="s">
        <v>197</v>
      </c>
      <c r="C141" s="81" t="s">
        <v>161</v>
      </c>
      <c r="D141" s="81" t="s">
        <v>162</v>
      </c>
      <c r="E141" s="82">
        <v>7</v>
      </c>
      <c r="F141" s="82" t="str">
        <f t="shared" si="2"/>
        <v>VII MAULE</v>
      </c>
    </row>
    <row r="142" spans="1:6" x14ac:dyDescent="0.2">
      <c r="A142" s="81" t="s">
        <v>293</v>
      </c>
      <c r="B142" s="81" t="s">
        <v>271</v>
      </c>
      <c r="C142" s="81" t="s">
        <v>173</v>
      </c>
      <c r="D142" s="81" t="s">
        <v>174</v>
      </c>
      <c r="E142" s="82">
        <v>6</v>
      </c>
      <c r="F142" s="82" t="str">
        <f t="shared" si="2"/>
        <v>VI LIBERTADOR</v>
      </c>
    </row>
    <row r="143" spans="1:6" x14ac:dyDescent="0.2">
      <c r="A143" s="81" t="s">
        <v>294</v>
      </c>
      <c r="B143" s="81" t="s">
        <v>139</v>
      </c>
      <c r="C143" s="81" t="s">
        <v>102</v>
      </c>
      <c r="D143" s="81" t="s">
        <v>103</v>
      </c>
      <c r="E143" s="82">
        <v>10</v>
      </c>
      <c r="F143" s="82" t="str">
        <f t="shared" si="2"/>
        <v>X LOS LAGOS</v>
      </c>
    </row>
    <row r="144" spans="1:6" x14ac:dyDescent="0.2">
      <c r="A144" s="81" t="s">
        <v>295</v>
      </c>
      <c r="B144" s="81" t="s">
        <v>158</v>
      </c>
      <c r="C144" s="81" t="s">
        <v>83</v>
      </c>
      <c r="D144" s="81" t="s">
        <v>84</v>
      </c>
      <c r="E144" s="82">
        <v>5</v>
      </c>
      <c r="F144" s="82" t="str">
        <f t="shared" si="2"/>
        <v>V VALPARAÍSO</v>
      </c>
    </row>
    <row r="145" spans="1:6" x14ac:dyDescent="0.2">
      <c r="A145" s="81" t="s">
        <v>296</v>
      </c>
      <c r="B145" s="81" t="s">
        <v>164</v>
      </c>
      <c r="C145" s="81" t="s">
        <v>87</v>
      </c>
      <c r="D145" s="81" t="s">
        <v>88</v>
      </c>
      <c r="E145" s="82">
        <v>13</v>
      </c>
      <c r="F145" s="82" t="str">
        <f t="shared" si="2"/>
        <v>RM METROPOLITANA</v>
      </c>
    </row>
    <row r="146" spans="1:6" x14ac:dyDescent="0.2">
      <c r="A146" s="81" t="s">
        <v>297</v>
      </c>
      <c r="B146" s="81" t="s">
        <v>164</v>
      </c>
      <c r="C146" s="81" t="s">
        <v>87</v>
      </c>
      <c r="D146" s="81" t="s">
        <v>88</v>
      </c>
      <c r="E146" s="82">
        <v>13</v>
      </c>
      <c r="F146" s="82" t="str">
        <f t="shared" si="2"/>
        <v>RM METROPOLITANA</v>
      </c>
    </row>
    <row r="147" spans="1:6" x14ac:dyDescent="0.2">
      <c r="A147" s="81" t="s">
        <v>298</v>
      </c>
      <c r="B147" s="81" t="s">
        <v>164</v>
      </c>
      <c r="C147" s="81" t="s">
        <v>87</v>
      </c>
      <c r="D147" s="81" t="s">
        <v>88</v>
      </c>
      <c r="E147" s="82">
        <v>13</v>
      </c>
      <c r="F147" s="82" t="str">
        <f t="shared" si="2"/>
        <v>RM METROPOLITANA</v>
      </c>
    </row>
    <row r="148" spans="1:6" x14ac:dyDescent="0.2">
      <c r="A148" s="81" t="s">
        <v>299</v>
      </c>
      <c r="B148" s="81" t="s">
        <v>172</v>
      </c>
      <c r="C148" s="81" t="s">
        <v>173</v>
      </c>
      <c r="D148" s="81" t="s">
        <v>174</v>
      </c>
      <c r="E148" s="82">
        <v>6</v>
      </c>
      <c r="F148" s="82" t="str">
        <f t="shared" si="2"/>
        <v>VI LIBERTADOR</v>
      </c>
    </row>
    <row r="149" spans="1:6" x14ac:dyDescent="0.2">
      <c r="A149" s="81" t="s">
        <v>300</v>
      </c>
      <c r="B149" s="81" t="s">
        <v>153</v>
      </c>
      <c r="C149" s="81" t="s">
        <v>110</v>
      </c>
      <c r="D149" s="81" t="s">
        <v>111</v>
      </c>
      <c r="E149" s="82">
        <v>9</v>
      </c>
      <c r="F149" s="82" t="str">
        <f t="shared" si="2"/>
        <v>IX LA ARAUCANÍA</v>
      </c>
    </row>
    <row r="150" spans="1:6" x14ac:dyDescent="0.2">
      <c r="A150" s="81" t="s">
        <v>301</v>
      </c>
      <c r="B150" s="81" t="s">
        <v>197</v>
      </c>
      <c r="C150" s="81" t="s">
        <v>161</v>
      </c>
      <c r="D150" s="81" t="s">
        <v>162</v>
      </c>
      <c r="E150" s="82">
        <v>7</v>
      </c>
      <c r="F150" s="82" t="str">
        <f t="shared" si="2"/>
        <v>VII MAULE</v>
      </c>
    </row>
    <row r="151" spans="1:6" x14ac:dyDescent="0.2">
      <c r="A151" s="81" t="s">
        <v>302</v>
      </c>
      <c r="B151" s="81" t="s">
        <v>109</v>
      </c>
      <c r="C151" s="81" t="s">
        <v>110</v>
      </c>
      <c r="D151" s="81" t="s">
        <v>111</v>
      </c>
      <c r="E151" s="82">
        <v>9</v>
      </c>
      <c r="F151" s="82" t="str">
        <f t="shared" si="2"/>
        <v>IX LA ARAUCANÍA</v>
      </c>
    </row>
    <row r="152" spans="1:6" x14ac:dyDescent="0.2">
      <c r="A152" s="81" t="s">
        <v>303</v>
      </c>
      <c r="B152" s="81" t="s">
        <v>121</v>
      </c>
      <c r="C152" s="81" t="s">
        <v>90</v>
      </c>
      <c r="D152" s="81" t="s">
        <v>91</v>
      </c>
      <c r="E152" s="82">
        <v>8</v>
      </c>
      <c r="F152" s="82" t="str">
        <f t="shared" si="2"/>
        <v>VIII BIOBÍO</v>
      </c>
    </row>
    <row r="153" spans="1:6" x14ac:dyDescent="0.2">
      <c r="A153" s="81" t="s">
        <v>304</v>
      </c>
      <c r="B153" s="81" t="s">
        <v>146</v>
      </c>
      <c r="C153" s="81" t="s">
        <v>83</v>
      </c>
      <c r="D153" s="81" t="s">
        <v>84</v>
      </c>
      <c r="E153" s="82">
        <v>5</v>
      </c>
      <c r="F153" s="82" t="str">
        <f t="shared" si="2"/>
        <v>V VALPARAÍSO</v>
      </c>
    </row>
    <row r="154" spans="1:6" x14ac:dyDescent="0.2">
      <c r="A154" s="81" t="s">
        <v>305</v>
      </c>
      <c r="B154" s="81" t="s">
        <v>90</v>
      </c>
      <c r="C154" s="81" t="s">
        <v>90</v>
      </c>
      <c r="D154" s="81" t="s">
        <v>91</v>
      </c>
      <c r="E154" s="82">
        <v>8</v>
      </c>
      <c r="F154" s="82" t="str">
        <f t="shared" si="2"/>
        <v>VIII BIOBÍO</v>
      </c>
    </row>
    <row r="155" spans="1:6" x14ac:dyDescent="0.2">
      <c r="A155" s="81" t="s">
        <v>306</v>
      </c>
      <c r="B155" s="81" t="s">
        <v>215</v>
      </c>
      <c r="C155" s="81" t="s">
        <v>216</v>
      </c>
      <c r="D155" s="81" t="s">
        <v>217</v>
      </c>
      <c r="E155" s="82">
        <v>15</v>
      </c>
      <c r="F155" s="82" t="str">
        <f t="shared" si="2"/>
        <v>XV LOS RÍOS</v>
      </c>
    </row>
    <row r="156" spans="1:6" x14ac:dyDescent="0.2">
      <c r="A156" s="81" t="s">
        <v>307</v>
      </c>
      <c r="B156" s="81" t="s">
        <v>139</v>
      </c>
      <c r="C156" s="81" t="s">
        <v>102</v>
      </c>
      <c r="D156" s="81" t="s">
        <v>103</v>
      </c>
      <c r="E156" s="82">
        <v>10</v>
      </c>
      <c r="F156" s="82" t="str">
        <f t="shared" si="2"/>
        <v>X LOS LAGOS</v>
      </c>
    </row>
    <row r="157" spans="1:6" x14ac:dyDescent="0.2">
      <c r="A157" s="81" t="s">
        <v>308</v>
      </c>
      <c r="B157" s="81" t="s">
        <v>109</v>
      </c>
      <c r="C157" s="81" t="s">
        <v>110</v>
      </c>
      <c r="D157" s="81" t="s">
        <v>111</v>
      </c>
      <c r="E157" s="82">
        <v>9</v>
      </c>
      <c r="F157" s="82" t="str">
        <f t="shared" si="2"/>
        <v>IX LA ARAUCANÍA</v>
      </c>
    </row>
    <row r="158" spans="1:6" x14ac:dyDescent="0.2">
      <c r="A158" s="81" t="s">
        <v>309</v>
      </c>
      <c r="B158" s="81" t="s">
        <v>150</v>
      </c>
      <c r="C158" s="81" t="s">
        <v>106</v>
      </c>
      <c r="D158" s="81" t="s">
        <v>107</v>
      </c>
      <c r="E158" s="82">
        <v>4</v>
      </c>
      <c r="F158" s="82" t="str">
        <f t="shared" si="2"/>
        <v>IV COQUIMBO</v>
      </c>
    </row>
    <row r="159" spans="1:6" x14ac:dyDescent="0.2">
      <c r="A159" s="81" t="s">
        <v>310</v>
      </c>
      <c r="B159" s="81" t="s">
        <v>176</v>
      </c>
      <c r="C159" s="81" t="s">
        <v>90</v>
      </c>
      <c r="D159" s="81" t="s">
        <v>91</v>
      </c>
      <c r="E159" s="82">
        <v>8</v>
      </c>
      <c r="F159" s="82" t="str">
        <f t="shared" si="2"/>
        <v>VIII BIOBÍO</v>
      </c>
    </row>
    <row r="160" spans="1:6" x14ac:dyDescent="0.2">
      <c r="A160" s="81" t="s">
        <v>311</v>
      </c>
      <c r="B160" s="81" t="s">
        <v>109</v>
      </c>
      <c r="C160" s="81" t="s">
        <v>110</v>
      </c>
      <c r="D160" s="81" t="s">
        <v>111</v>
      </c>
      <c r="E160" s="82">
        <v>9</v>
      </c>
      <c r="F160" s="82" t="str">
        <f t="shared" si="2"/>
        <v>IX LA ARAUCANÍA</v>
      </c>
    </row>
    <row r="161" spans="1:6" x14ac:dyDescent="0.2">
      <c r="A161" s="81" t="s">
        <v>312</v>
      </c>
      <c r="B161" s="81" t="s">
        <v>190</v>
      </c>
      <c r="C161" s="81" t="s">
        <v>173</v>
      </c>
      <c r="D161" s="81" t="s">
        <v>174</v>
      </c>
      <c r="E161" s="82">
        <v>6</v>
      </c>
      <c r="F161" s="82" t="str">
        <f t="shared" si="2"/>
        <v>VI LIBERTADOR</v>
      </c>
    </row>
    <row r="162" spans="1:6" x14ac:dyDescent="0.2">
      <c r="A162" s="81" t="s">
        <v>313</v>
      </c>
      <c r="B162" s="81" t="s">
        <v>164</v>
      </c>
      <c r="C162" s="81" t="s">
        <v>87</v>
      </c>
      <c r="D162" s="81" t="s">
        <v>88</v>
      </c>
      <c r="E162" s="82">
        <v>13</v>
      </c>
      <c r="F162" s="82" t="str">
        <f t="shared" si="2"/>
        <v>RM METROPOLITANA</v>
      </c>
    </row>
    <row r="163" spans="1:6" x14ac:dyDescent="0.2">
      <c r="A163" s="81" t="s">
        <v>314</v>
      </c>
      <c r="B163" s="81" t="s">
        <v>215</v>
      </c>
      <c r="C163" s="81" t="s">
        <v>216</v>
      </c>
      <c r="D163" s="81" t="s">
        <v>217</v>
      </c>
      <c r="E163" s="82">
        <v>15</v>
      </c>
      <c r="F163" s="82" t="str">
        <f t="shared" si="2"/>
        <v>XV LOS RÍOS</v>
      </c>
    </row>
    <row r="164" spans="1:6" x14ac:dyDescent="0.2">
      <c r="A164" s="81" t="s">
        <v>315</v>
      </c>
      <c r="B164" s="81" t="s">
        <v>164</v>
      </c>
      <c r="C164" s="81" t="s">
        <v>87</v>
      </c>
      <c r="D164" s="81" t="s">
        <v>88</v>
      </c>
      <c r="E164" s="82">
        <v>13</v>
      </c>
      <c r="F164" s="82" t="str">
        <f t="shared" si="2"/>
        <v>RM METROPOLITANA</v>
      </c>
    </row>
    <row r="165" spans="1:6" x14ac:dyDescent="0.2">
      <c r="A165" s="81" t="s">
        <v>316</v>
      </c>
      <c r="B165" s="81" t="s">
        <v>190</v>
      </c>
      <c r="C165" s="81" t="s">
        <v>173</v>
      </c>
      <c r="D165" s="81" t="s">
        <v>174</v>
      </c>
      <c r="E165" s="82">
        <v>6</v>
      </c>
      <c r="F165" s="82" t="str">
        <f t="shared" si="2"/>
        <v>VI LIBERTADOR</v>
      </c>
    </row>
    <row r="166" spans="1:6" x14ac:dyDescent="0.2">
      <c r="A166" s="81" t="s">
        <v>317</v>
      </c>
      <c r="B166" s="81" t="s">
        <v>271</v>
      </c>
      <c r="C166" s="81" t="s">
        <v>173</v>
      </c>
      <c r="D166" s="81" t="s">
        <v>174</v>
      </c>
      <c r="E166" s="82">
        <v>6</v>
      </c>
      <c r="F166" s="82" t="str">
        <f t="shared" si="2"/>
        <v>VI LIBERTADOR</v>
      </c>
    </row>
    <row r="167" spans="1:6" x14ac:dyDescent="0.2">
      <c r="A167" s="81" t="s">
        <v>318</v>
      </c>
      <c r="B167" s="81" t="s">
        <v>319</v>
      </c>
      <c r="C167" s="81" t="s">
        <v>117</v>
      </c>
      <c r="D167" s="81" t="s">
        <v>118</v>
      </c>
      <c r="E167" s="82">
        <v>2</v>
      </c>
      <c r="F167" s="82" t="str">
        <f t="shared" si="2"/>
        <v>II ANTOFAGASTA</v>
      </c>
    </row>
    <row r="168" spans="1:6" x14ac:dyDescent="0.2">
      <c r="A168" s="81" t="s">
        <v>320</v>
      </c>
      <c r="B168" s="81" t="s">
        <v>86</v>
      </c>
      <c r="C168" s="81" t="s">
        <v>87</v>
      </c>
      <c r="D168" s="81" t="s">
        <v>88</v>
      </c>
      <c r="E168" s="82">
        <v>13</v>
      </c>
      <c r="F168" s="82" t="str">
        <f t="shared" si="2"/>
        <v>RM METROPOLITANA</v>
      </c>
    </row>
    <row r="169" spans="1:6" x14ac:dyDescent="0.2">
      <c r="A169" s="81" t="s">
        <v>321</v>
      </c>
      <c r="B169" s="81" t="s">
        <v>215</v>
      </c>
      <c r="C169" s="81" t="s">
        <v>216</v>
      </c>
      <c r="D169" s="81" t="s">
        <v>217</v>
      </c>
      <c r="E169" s="82">
        <v>15</v>
      </c>
      <c r="F169" s="82" t="str">
        <f t="shared" si="2"/>
        <v>XV LOS RÍOS</v>
      </c>
    </row>
    <row r="170" spans="1:6" x14ac:dyDescent="0.2">
      <c r="A170" s="81" t="s">
        <v>322</v>
      </c>
      <c r="B170" s="81" t="s">
        <v>209</v>
      </c>
      <c r="C170" s="81" t="s">
        <v>161</v>
      </c>
      <c r="D170" s="81" t="s">
        <v>162</v>
      </c>
      <c r="E170" s="82">
        <v>7</v>
      </c>
      <c r="F170" s="82" t="str">
        <f t="shared" si="2"/>
        <v>VII MAULE</v>
      </c>
    </row>
    <row r="171" spans="1:6" x14ac:dyDescent="0.2">
      <c r="A171" s="81" t="s">
        <v>323</v>
      </c>
      <c r="B171" s="81" t="s">
        <v>139</v>
      </c>
      <c r="C171" s="81" t="s">
        <v>102</v>
      </c>
      <c r="D171" s="81" t="s">
        <v>103</v>
      </c>
      <c r="E171" s="82">
        <v>10</v>
      </c>
      <c r="F171" s="82" t="str">
        <f t="shared" si="2"/>
        <v>X LOS LAGOS</v>
      </c>
    </row>
    <row r="172" spans="1:6" x14ac:dyDescent="0.2">
      <c r="A172" s="81" t="s">
        <v>324</v>
      </c>
      <c r="B172" s="81" t="s">
        <v>117</v>
      </c>
      <c r="C172" s="81" t="s">
        <v>117</v>
      </c>
      <c r="D172" s="81" t="s">
        <v>118</v>
      </c>
      <c r="E172" s="82">
        <v>2</v>
      </c>
      <c r="F172" s="82" t="str">
        <f t="shared" si="2"/>
        <v>II ANTOFAGASTA</v>
      </c>
    </row>
    <row r="173" spans="1:6" x14ac:dyDescent="0.2">
      <c r="A173" s="81" t="s">
        <v>325</v>
      </c>
      <c r="B173" s="81" t="s">
        <v>153</v>
      </c>
      <c r="C173" s="81" t="s">
        <v>110</v>
      </c>
      <c r="D173" s="81" t="s">
        <v>111</v>
      </c>
      <c r="E173" s="82">
        <v>9</v>
      </c>
      <c r="F173" s="82" t="str">
        <f t="shared" si="2"/>
        <v>IX LA ARAUCANÍA</v>
      </c>
    </row>
    <row r="174" spans="1:6" x14ac:dyDescent="0.2">
      <c r="A174" s="81" t="s">
        <v>326</v>
      </c>
      <c r="B174" s="81" t="s">
        <v>86</v>
      </c>
      <c r="C174" s="81" t="s">
        <v>87</v>
      </c>
      <c r="D174" s="81" t="s">
        <v>88</v>
      </c>
      <c r="E174" s="82">
        <v>13</v>
      </c>
      <c r="F174" s="82" t="str">
        <f t="shared" si="2"/>
        <v>RM METROPOLITANA</v>
      </c>
    </row>
    <row r="175" spans="1:6" x14ac:dyDescent="0.2">
      <c r="A175" s="81" t="s">
        <v>327</v>
      </c>
      <c r="B175" s="81" t="s">
        <v>226</v>
      </c>
      <c r="C175" s="81" t="s">
        <v>161</v>
      </c>
      <c r="D175" s="81" t="s">
        <v>162</v>
      </c>
      <c r="E175" s="82">
        <v>7</v>
      </c>
      <c r="F175" s="82" t="str">
        <f t="shared" si="2"/>
        <v>VII MAULE</v>
      </c>
    </row>
    <row r="176" spans="1:6" x14ac:dyDescent="0.2">
      <c r="A176" s="81" t="s">
        <v>328</v>
      </c>
      <c r="B176" s="81" t="s">
        <v>204</v>
      </c>
      <c r="C176" s="81" t="s">
        <v>106</v>
      </c>
      <c r="D176" s="81" t="s">
        <v>107</v>
      </c>
      <c r="E176" s="82">
        <v>4</v>
      </c>
      <c r="F176" s="82" t="str">
        <f t="shared" si="2"/>
        <v>IV COQUIMBO</v>
      </c>
    </row>
    <row r="177" spans="1:6" x14ac:dyDescent="0.2">
      <c r="A177" s="81" t="s">
        <v>329</v>
      </c>
      <c r="B177" s="81" t="s">
        <v>190</v>
      </c>
      <c r="C177" s="81" t="s">
        <v>173</v>
      </c>
      <c r="D177" s="81" t="s">
        <v>174</v>
      </c>
      <c r="E177" s="82">
        <v>6</v>
      </c>
      <c r="F177" s="82" t="str">
        <f t="shared" si="2"/>
        <v>VI LIBERTADOR</v>
      </c>
    </row>
    <row r="178" spans="1:6" x14ac:dyDescent="0.2">
      <c r="A178" s="81" t="s">
        <v>330</v>
      </c>
      <c r="B178" s="81" t="s">
        <v>90</v>
      </c>
      <c r="C178" s="81" t="s">
        <v>90</v>
      </c>
      <c r="D178" s="81" t="s">
        <v>91</v>
      </c>
      <c r="E178" s="82">
        <v>8</v>
      </c>
      <c r="F178" s="82" t="str">
        <f t="shared" si="2"/>
        <v>VIII BIOBÍO</v>
      </c>
    </row>
    <row r="179" spans="1:6" x14ac:dyDescent="0.2">
      <c r="A179" s="81" t="s">
        <v>331</v>
      </c>
      <c r="B179" s="81" t="s">
        <v>90</v>
      </c>
      <c r="C179" s="81" t="s">
        <v>90</v>
      </c>
      <c r="D179" s="81" t="s">
        <v>91</v>
      </c>
      <c r="E179" s="82">
        <v>8</v>
      </c>
      <c r="F179" s="82" t="str">
        <f t="shared" si="2"/>
        <v>VIII BIOBÍO</v>
      </c>
    </row>
    <row r="180" spans="1:6" x14ac:dyDescent="0.2">
      <c r="A180" s="81" t="s">
        <v>332</v>
      </c>
      <c r="B180" s="81" t="s">
        <v>172</v>
      </c>
      <c r="C180" s="81" t="s">
        <v>173</v>
      </c>
      <c r="D180" s="81" t="s">
        <v>174</v>
      </c>
      <c r="E180" s="82">
        <v>6</v>
      </c>
      <c r="F180" s="82" t="str">
        <f t="shared" si="2"/>
        <v>VI LIBERTADOR</v>
      </c>
    </row>
    <row r="181" spans="1:6" ht="22.5" x14ac:dyDescent="0.2">
      <c r="A181" s="81" t="s">
        <v>333</v>
      </c>
      <c r="B181" s="81" t="s">
        <v>334</v>
      </c>
      <c r="C181" s="81" t="s">
        <v>114</v>
      </c>
      <c r="D181" s="81" t="s">
        <v>115</v>
      </c>
      <c r="E181" s="82">
        <v>12</v>
      </c>
      <c r="F181" s="82" t="str">
        <f t="shared" si="2"/>
        <v>XII MAGALLANES</v>
      </c>
    </row>
    <row r="182" spans="1:6" ht="22.5" x14ac:dyDescent="0.2">
      <c r="A182" s="81" t="s">
        <v>335</v>
      </c>
      <c r="B182" s="81" t="s">
        <v>113</v>
      </c>
      <c r="C182" s="81" t="s">
        <v>114</v>
      </c>
      <c r="D182" s="81" t="s">
        <v>115</v>
      </c>
      <c r="E182" s="82">
        <v>12</v>
      </c>
      <c r="F182" s="82" t="str">
        <f t="shared" si="2"/>
        <v>XII MAGALLANES</v>
      </c>
    </row>
    <row r="183" spans="1:6" x14ac:dyDescent="0.2">
      <c r="A183" s="81" t="s">
        <v>336</v>
      </c>
      <c r="B183" s="81" t="s">
        <v>271</v>
      </c>
      <c r="C183" s="81" t="s">
        <v>173</v>
      </c>
      <c r="D183" s="81" t="s">
        <v>174</v>
      </c>
      <c r="E183" s="82">
        <v>6</v>
      </c>
      <c r="F183" s="82" t="str">
        <f t="shared" si="2"/>
        <v>VI LIBERTADOR</v>
      </c>
    </row>
    <row r="184" spans="1:6" x14ac:dyDescent="0.2">
      <c r="A184" s="81" t="s">
        <v>337</v>
      </c>
      <c r="B184" s="81" t="s">
        <v>90</v>
      </c>
      <c r="C184" s="81" t="s">
        <v>90</v>
      </c>
      <c r="D184" s="81" t="s">
        <v>91</v>
      </c>
      <c r="E184" s="82">
        <v>8</v>
      </c>
      <c r="F184" s="82" t="str">
        <f t="shared" si="2"/>
        <v>VIII BIOBÍO</v>
      </c>
    </row>
    <row r="185" spans="1:6" x14ac:dyDescent="0.2">
      <c r="A185" s="81" t="s">
        <v>338</v>
      </c>
      <c r="B185" s="81" t="s">
        <v>132</v>
      </c>
      <c r="C185" s="81" t="s">
        <v>90</v>
      </c>
      <c r="D185" s="81" t="s">
        <v>91</v>
      </c>
      <c r="E185" s="82">
        <v>8</v>
      </c>
      <c r="F185" s="82" t="str">
        <f t="shared" si="2"/>
        <v>VIII BIOBÍO</v>
      </c>
    </row>
    <row r="186" spans="1:6" x14ac:dyDescent="0.2">
      <c r="A186" s="81" t="s">
        <v>339</v>
      </c>
      <c r="B186" s="81" t="s">
        <v>143</v>
      </c>
      <c r="C186" s="81" t="s">
        <v>83</v>
      </c>
      <c r="D186" s="81" t="s">
        <v>84</v>
      </c>
      <c r="E186" s="82">
        <v>5</v>
      </c>
      <c r="F186" s="82" t="str">
        <f t="shared" si="2"/>
        <v>V VALPARAÍSO</v>
      </c>
    </row>
    <row r="187" spans="1:6" x14ac:dyDescent="0.2">
      <c r="A187" s="81" t="s">
        <v>340</v>
      </c>
      <c r="B187" s="81" t="s">
        <v>153</v>
      </c>
      <c r="C187" s="81" t="s">
        <v>110</v>
      </c>
      <c r="D187" s="81" t="s">
        <v>111</v>
      </c>
      <c r="E187" s="82">
        <v>9</v>
      </c>
      <c r="F187" s="82" t="str">
        <f t="shared" si="2"/>
        <v>IX LA ARAUCANÍA</v>
      </c>
    </row>
    <row r="188" spans="1:6" x14ac:dyDescent="0.2">
      <c r="A188" s="81" t="s">
        <v>341</v>
      </c>
      <c r="B188" s="81" t="s">
        <v>132</v>
      </c>
      <c r="C188" s="81" t="s">
        <v>90</v>
      </c>
      <c r="D188" s="81" t="s">
        <v>91</v>
      </c>
      <c r="E188" s="82">
        <v>8</v>
      </c>
      <c r="F188" s="82" t="str">
        <f t="shared" si="2"/>
        <v>VIII BIOBÍO</v>
      </c>
    </row>
    <row r="189" spans="1:6" x14ac:dyDescent="0.2">
      <c r="A189" s="81" t="s">
        <v>342</v>
      </c>
      <c r="B189" s="81" t="s">
        <v>164</v>
      </c>
      <c r="C189" s="81" t="s">
        <v>87</v>
      </c>
      <c r="D189" s="81" t="s">
        <v>88</v>
      </c>
      <c r="E189" s="82">
        <v>13</v>
      </c>
      <c r="F189" s="82" t="str">
        <f t="shared" si="2"/>
        <v>RM METROPOLITANA</v>
      </c>
    </row>
    <row r="190" spans="1:6" x14ac:dyDescent="0.2">
      <c r="A190" s="81" t="s">
        <v>343</v>
      </c>
      <c r="B190" s="81" t="s">
        <v>344</v>
      </c>
      <c r="C190" s="81" t="s">
        <v>127</v>
      </c>
      <c r="D190" s="81" t="s">
        <v>128</v>
      </c>
      <c r="E190" s="82">
        <v>11</v>
      </c>
      <c r="F190" s="82" t="str">
        <f t="shared" si="2"/>
        <v>XI AYSÉN</v>
      </c>
    </row>
    <row r="191" spans="1:6" x14ac:dyDescent="0.2">
      <c r="A191" s="81" t="s">
        <v>345</v>
      </c>
      <c r="B191" s="81" t="s">
        <v>190</v>
      </c>
      <c r="C191" s="81" t="s">
        <v>173</v>
      </c>
      <c r="D191" s="81" t="s">
        <v>174</v>
      </c>
      <c r="E191" s="82">
        <v>6</v>
      </c>
      <c r="F191" s="82" t="str">
        <f t="shared" si="2"/>
        <v>VI LIBERTADOR</v>
      </c>
    </row>
    <row r="192" spans="1:6" x14ac:dyDescent="0.2">
      <c r="A192" s="81" t="s">
        <v>346</v>
      </c>
      <c r="B192" s="81" t="s">
        <v>137</v>
      </c>
      <c r="C192" s="81" t="s">
        <v>117</v>
      </c>
      <c r="D192" s="81" t="s">
        <v>118</v>
      </c>
      <c r="E192" s="82">
        <v>2</v>
      </c>
      <c r="F192" s="82" t="str">
        <f t="shared" si="2"/>
        <v>II ANTOFAGASTA</v>
      </c>
    </row>
    <row r="193" spans="1:6" x14ac:dyDescent="0.2">
      <c r="A193" s="81" t="s">
        <v>347</v>
      </c>
      <c r="B193" s="81" t="s">
        <v>143</v>
      </c>
      <c r="C193" s="81" t="s">
        <v>83</v>
      </c>
      <c r="D193" s="81" t="s">
        <v>84</v>
      </c>
      <c r="E193" s="82">
        <v>5</v>
      </c>
      <c r="F193" s="82" t="str">
        <f t="shared" si="2"/>
        <v>V VALPARAÍSO</v>
      </c>
    </row>
    <row r="194" spans="1:6" x14ac:dyDescent="0.2">
      <c r="A194" s="81" t="s">
        <v>348</v>
      </c>
      <c r="B194" s="81" t="s">
        <v>349</v>
      </c>
      <c r="C194" s="81" t="s">
        <v>102</v>
      </c>
      <c r="D194" s="81" t="s">
        <v>103</v>
      </c>
      <c r="E194" s="82">
        <v>10</v>
      </c>
      <c r="F194" s="82" t="str">
        <f t="shared" si="2"/>
        <v>X LOS LAGOS</v>
      </c>
    </row>
    <row r="195" spans="1:6" x14ac:dyDescent="0.2">
      <c r="A195" s="81" t="s">
        <v>350</v>
      </c>
      <c r="B195" s="81" t="s">
        <v>204</v>
      </c>
      <c r="C195" s="81" t="s">
        <v>106</v>
      </c>
      <c r="D195" s="81" t="s">
        <v>107</v>
      </c>
      <c r="E195" s="82">
        <v>4</v>
      </c>
      <c r="F195" s="82" t="str">
        <f t="shared" ref="F195:F258" si="3">+CONCATENATE(D195," ",C195)</f>
        <v>IV COQUIMBO</v>
      </c>
    </row>
    <row r="196" spans="1:6" x14ac:dyDescent="0.2">
      <c r="A196" s="81" t="s">
        <v>351</v>
      </c>
      <c r="B196" s="81" t="s">
        <v>233</v>
      </c>
      <c r="C196" s="81" t="s">
        <v>87</v>
      </c>
      <c r="D196" s="81" t="s">
        <v>88</v>
      </c>
      <c r="E196" s="82">
        <v>13</v>
      </c>
      <c r="F196" s="82" t="str">
        <f t="shared" si="3"/>
        <v>RM METROPOLITANA</v>
      </c>
    </row>
    <row r="197" spans="1:6" x14ac:dyDescent="0.2">
      <c r="A197" s="81" t="s">
        <v>352</v>
      </c>
      <c r="B197" s="81" t="s">
        <v>153</v>
      </c>
      <c r="C197" s="81" t="s">
        <v>110</v>
      </c>
      <c r="D197" s="81" t="s">
        <v>111</v>
      </c>
      <c r="E197" s="82">
        <v>9</v>
      </c>
      <c r="F197" s="82" t="str">
        <f t="shared" si="3"/>
        <v>IX LA ARAUCANÍA</v>
      </c>
    </row>
    <row r="198" spans="1:6" x14ac:dyDescent="0.2">
      <c r="A198" s="81" t="s">
        <v>353</v>
      </c>
      <c r="B198" s="81" t="s">
        <v>105</v>
      </c>
      <c r="C198" s="81" t="s">
        <v>106</v>
      </c>
      <c r="D198" s="81" t="s">
        <v>107</v>
      </c>
      <c r="E198" s="82">
        <v>4</v>
      </c>
      <c r="F198" s="82" t="str">
        <f t="shared" si="3"/>
        <v>IV COQUIMBO</v>
      </c>
    </row>
    <row r="199" spans="1:6" x14ac:dyDescent="0.2">
      <c r="A199" s="81" t="s">
        <v>354</v>
      </c>
      <c r="B199" s="81" t="s">
        <v>215</v>
      </c>
      <c r="C199" s="81" t="s">
        <v>216</v>
      </c>
      <c r="D199" s="81" t="s">
        <v>217</v>
      </c>
      <c r="E199" s="82">
        <v>15</v>
      </c>
      <c r="F199" s="82" t="str">
        <f t="shared" si="3"/>
        <v>XV LOS RÍOS</v>
      </c>
    </row>
    <row r="200" spans="1:6" x14ac:dyDescent="0.2">
      <c r="A200" s="81" t="s">
        <v>355</v>
      </c>
      <c r="B200" s="81" t="s">
        <v>130</v>
      </c>
      <c r="C200" s="81" t="s">
        <v>87</v>
      </c>
      <c r="D200" s="81" t="s">
        <v>88</v>
      </c>
      <c r="E200" s="82">
        <v>13</v>
      </c>
      <c r="F200" s="82" t="str">
        <f t="shared" si="3"/>
        <v>RM METROPOLITANA</v>
      </c>
    </row>
    <row r="201" spans="1:6" x14ac:dyDescent="0.2">
      <c r="A201" s="81" t="s">
        <v>356</v>
      </c>
      <c r="B201" s="81" t="s">
        <v>167</v>
      </c>
      <c r="C201" s="81" t="s">
        <v>102</v>
      </c>
      <c r="D201" s="81" t="s">
        <v>103</v>
      </c>
      <c r="E201" s="82">
        <v>10</v>
      </c>
      <c r="F201" s="82" t="str">
        <f t="shared" si="3"/>
        <v>X LOS LAGOS</v>
      </c>
    </row>
    <row r="202" spans="1:6" x14ac:dyDescent="0.2">
      <c r="A202" s="81" t="s">
        <v>357</v>
      </c>
      <c r="B202" s="81" t="s">
        <v>172</v>
      </c>
      <c r="C202" s="81" t="s">
        <v>173</v>
      </c>
      <c r="D202" s="81" t="s">
        <v>174</v>
      </c>
      <c r="E202" s="82">
        <v>6</v>
      </c>
      <c r="F202" s="82" t="str">
        <f t="shared" si="3"/>
        <v>VI LIBERTADOR</v>
      </c>
    </row>
    <row r="203" spans="1:6" x14ac:dyDescent="0.2">
      <c r="A203" s="81" t="s">
        <v>358</v>
      </c>
      <c r="B203" s="81" t="s">
        <v>215</v>
      </c>
      <c r="C203" s="81" t="s">
        <v>216</v>
      </c>
      <c r="D203" s="81" t="s">
        <v>217</v>
      </c>
      <c r="E203" s="82">
        <v>15</v>
      </c>
      <c r="F203" s="82" t="str">
        <f t="shared" si="3"/>
        <v>XV LOS RÍOS</v>
      </c>
    </row>
    <row r="204" spans="1:6" x14ac:dyDescent="0.2">
      <c r="A204" s="81" t="s">
        <v>359</v>
      </c>
      <c r="B204" s="81" t="s">
        <v>158</v>
      </c>
      <c r="C204" s="81" t="s">
        <v>83</v>
      </c>
      <c r="D204" s="81" t="s">
        <v>84</v>
      </c>
      <c r="E204" s="82">
        <v>5</v>
      </c>
      <c r="F204" s="82" t="str">
        <f t="shared" si="3"/>
        <v>V VALPARAÍSO</v>
      </c>
    </row>
    <row r="205" spans="1:6" x14ac:dyDescent="0.2">
      <c r="A205" s="81" t="s">
        <v>360</v>
      </c>
      <c r="B205" s="81" t="s">
        <v>134</v>
      </c>
      <c r="C205" s="81" t="s">
        <v>83</v>
      </c>
      <c r="D205" s="81" t="s">
        <v>84</v>
      </c>
      <c r="E205" s="82">
        <v>5</v>
      </c>
      <c r="F205" s="82" t="str">
        <f t="shared" si="3"/>
        <v>V VALPARAÍSO</v>
      </c>
    </row>
    <row r="206" spans="1:6" x14ac:dyDescent="0.2">
      <c r="A206" s="81" t="s">
        <v>361</v>
      </c>
      <c r="B206" s="81" t="s">
        <v>271</v>
      </c>
      <c r="C206" s="81" t="s">
        <v>173</v>
      </c>
      <c r="D206" s="81" t="s">
        <v>174</v>
      </c>
      <c r="E206" s="82">
        <v>6</v>
      </c>
      <c r="F206" s="82" t="str">
        <f t="shared" si="3"/>
        <v>VI LIBERTADOR</v>
      </c>
    </row>
    <row r="207" spans="1:6" x14ac:dyDescent="0.2">
      <c r="A207" s="81" t="s">
        <v>362</v>
      </c>
      <c r="B207" s="81" t="s">
        <v>197</v>
      </c>
      <c r="C207" s="81" t="s">
        <v>161</v>
      </c>
      <c r="D207" s="81" t="s">
        <v>162</v>
      </c>
      <c r="E207" s="82">
        <v>7</v>
      </c>
      <c r="F207" s="82" t="str">
        <f t="shared" si="3"/>
        <v>VII MAULE</v>
      </c>
    </row>
    <row r="208" spans="1:6" x14ac:dyDescent="0.2">
      <c r="A208" s="81" t="s">
        <v>363</v>
      </c>
      <c r="B208" s="81" t="s">
        <v>164</v>
      </c>
      <c r="C208" s="81" t="s">
        <v>87</v>
      </c>
      <c r="D208" s="81" t="s">
        <v>88</v>
      </c>
      <c r="E208" s="82">
        <v>13</v>
      </c>
      <c r="F208" s="82" t="str">
        <f t="shared" si="3"/>
        <v>RM METROPOLITANA</v>
      </c>
    </row>
    <row r="209" spans="1:6" x14ac:dyDescent="0.2">
      <c r="A209" s="81" t="s">
        <v>364</v>
      </c>
      <c r="B209" s="81" t="s">
        <v>209</v>
      </c>
      <c r="C209" s="81" t="s">
        <v>161</v>
      </c>
      <c r="D209" s="81" t="s">
        <v>162</v>
      </c>
      <c r="E209" s="82">
        <v>7</v>
      </c>
      <c r="F209" s="82" t="str">
        <f t="shared" si="3"/>
        <v>VII MAULE</v>
      </c>
    </row>
    <row r="210" spans="1:6" x14ac:dyDescent="0.2">
      <c r="A210" s="81" t="s">
        <v>365</v>
      </c>
      <c r="B210" s="81" t="s">
        <v>160</v>
      </c>
      <c r="C210" s="81" t="s">
        <v>161</v>
      </c>
      <c r="D210" s="81" t="s">
        <v>162</v>
      </c>
      <c r="E210" s="82">
        <v>7</v>
      </c>
      <c r="F210" s="82" t="str">
        <f t="shared" si="3"/>
        <v>VII MAULE</v>
      </c>
    </row>
    <row r="211" spans="1:6" x14ac:dyDescent="0.2">
      <c r="A211" s="81" t="s">
        <v>366</v>
      </c>
      <c r="B211" s="81" t="s">
        <v>132</v>
      </c>
      <c r="C211" s="81" t="s">
        <v>90</v>
      </c>
      <c r="D211" s="81" t="s">
        <v>91</v>
      </c>
      <c r="E211" s="82">
        <v>8</v>
      </c>
      <c r="F211" s="82" t="str">
        <f t="shared" si="3"/>
        <v>VIII BIOBÍO</v>
      </c>
    </row>
    <row r="212" spans="1:6" x14ac:dyDescent="0.2">
      <c r="A212" s="81" t="s">
        <v>367</v>
      </c>
      <c r="B212" s="81" t="s">
        <v>209</v>
      </c>
      <c r="C212" s="81" t="s">
        <v>161</v>
      </c>
      <c r="D212" s="81" t="s">
        <v>162</v>
      </c>
      <c r="E212" s="82">
        <v>7</v>
      </c>
      <c r="F212" s="82" t="str">
        <f t="shared" si="3"/>
        <v>VII MAULE</v>
      </c>
    </row>
    <row r="213" spans="1:6" x14ac:dyDescent="0.2">
      <c r="A213" s="81" t="s">
        <v>368</v>
      </c>
      <c r="B213" s="81" t="s">
        <v>176</v>
      </c>
      <c r="C213" s="81" t="s">
        <v>90</v>
      </c>
      <c r="D213" s="81" t="s">
        <v>91</v>
      </c>
      <c r="E213" s="82">
        <v>8</v>
      </c>
      <c r="F213" s="82" t="str">
        <f t="shared" si="3"/>
        <v>VIII BIOBÍO</v>
      </c>
    </row>
    <row r="214" spans="1:6" x14ac:dyDescent="0.2">
      <c r="A214" s="81" t="s">
        <v>369</v>
      </c>
      <c r="B214" s="81" t="s">
        <v>233</v>
      </c>
      <c r="C214" s="81" t="s">
        <v>87</v>
      </c>
      <c r="D214" s="81" t="s">
        <v>88</v>
      </c>
      <c r="E214" s="82">
        <v>13</v>
      </c>
      <c r="F214" s="82" t="str">
        <f t="shared" si="3"/>
        <v>RM METROPOLITANA</v>
      </c>
    </row>
    <row r="215" spans="1:6" x14ac:dyDescent="0.2">
      <c r="A215" s="81" t="s">
        <v>370</v>
      </c>
      <c r="B215" s="81" t="s">
        <v>164</v>
      </c>
      <c r="C215" s="81" t="s">
        <v>87</v>
      </c>
      <c r="D215" s="81" t="s">
        <v>88</v>
      </c>
      <c r="E215" s="82">
        <v>13</v>
      </c>
      <c r="F215" s="82" t="str">
        <f t="shared" si="3"/>
        <v>RM METROPOLITANA</v>
      </c>
    </row>
    <row r="216" spans="1:6" x14ac:dyDescent="0.2">
      <c r="A216" s="81" t="s">
        <v>371</v>
      </c>
      <c r="B216" s="81" t="s">
        <v>172</v>
      </c>
      <c r="C216" s="81" t="s">
        <v>173</v>
      </c>
      <c r="D216" s="81" t="s">
        <v>174</v>
      </c>
      <c r="E216" s="82">
        <v>6</v>
      </c>
      <c r="F216" s="82" t="str">
        <f t="shared" si="3"/>
        <v>VI LIBERTADOR</v>
      </c>
    </row>
    <row r="217" spans="1:6" x14ac:dyDescent="0.2">
      <c r="A217" s="81" t="s">
        <v>372</v>
      </c>
      <c r="B217" s="81" t="s">
        <v>153</v>
      </c>
      <c r="C217" s="81" t="s">
        <v>110</v>
      </c>
      <c r="D217" s="81" t="s">
        <v>111</v>
      </c>
      <c r="E217" s="82">
        <v>9</v>
      </c>
      <c r="F217" s="82" t="str">
        <f t="shared" si="3"/>
        <v>IX LA ARAUCANÍA</v>
      </c>
    </row>
    <row r="218" spans="1:6" x14ac:dyDescent="0.2">
      <c r="A218" s="81" t="s">
        <v>373</v>
      </c>
      <c r="B218" s="81" t="s">
        <v>134</v>
      </c>
      <c r="C218" s="81" t="s">
        <v>83</v>
      </c>
      <c r="D218" s="81" t="s">
        <v>84</v>
      </c>
      <c r="E218" s="82">
        <v>5</v>
      </c>
      <c r="F218" s="82" t="str">
        <f t="shared" si="3"/>
        <v>V VALPARAÍSO</v>
      </c>
    </row>
    <row r="219" spans="1:6" x14ac:dyDescent="0.2">
      <c r="A219" s="81" t="s">
        <v>374</v>
      </c>
      <c r="B219" s="81" t="s">
        <v>190</v>
      </c>
      <c r="C219" s="81" t="s">
        <v>173</v>
      </c>
      <c r="D219" s="81" t="s">
        <v>174</v>
      </c>
      <c r="E219" s="82">
        <v>6</v>
      </c>
      <c r="F219" s="82" t="str">
        <f t="shared" si="3"/>
        <v>VI LIBERTADOR</v>
      </c>
    </row>
    <row r="220" spans="1:6" x14ac:dyDescent="0.2">
      <c r="A220" s="81" t="s">
        <v>375</v>
      </c>
      <c r="B220" s="81" t="s">
        <v>97</v>
      </c>
      <c r="C220" s="81" t="s">
        <v>98</v>
      </c>
      <c r="D220" s="81" t="s">
        <v>99</v>
      </c>
      <c r="E220" s="82">
        <v>1</v>
      </c>
      <c r="F220" s="82" t="str">
        <f t="shared" si="3"/>
        <v>I TARAPACÁ</v>
      </c>
    </row>
    <row r="221" spans="1:6" x14ac:dyDescent="0.2">
      <c r="A221" s="81" t="s">
        <v>376</v>
      </c>
      <c r="B221" s="81" t="s">
        <v>190</v>
      </c>
      <c r="C221" s="81" t="s">
        <v>173</v>
      </c>
      <c r="D221" s="81" t="s">
        <v>174</v>
      </c>
      <c r="E221" s="82">
        <v>6</v>
      </c>
      <c r="F221" s="82" t="str">
        <f t="shared" si="3"/>
        <v>VI LIBERTADOR</v>
      </c>
    </row>
    <row r="222" spans="1:6" x14ac:dyDescent="0.2">
      <c r="A222" s="81" t="s">
        <v>377</v>
      </c>
      <c r="B222" s="81" t="s">
        <v>271</v>
      </c>
      <c r="C222" s="81" t="s">
        <v>173</v>
      </c>
      <c r="D222" s="81" t="s">
        <v>174</v>
      </c>
      <c r="E222" s="82">
        <v>6</v>
      </c>
      <c r="F222" s="82" t="str">
        <f t="shared" si="3"/>
        <v>VI LIBERTADOR</v>
      </c>
    </row>
    <row r="223" spans="1:6" x14ac:dyDescent="0.2">
      <c r="A223" s="81" t="s">
        <v>378</v>
      </c>
      <c r="B223" s="81" t="s">
        <v>132</v>
      </c>
      <c r="C223" s="81" t="s">
        <v>90</v>
      </c>
      <c r="D223" s="81" t="s">
        <v>91</v>
      </c>
      <c r="E223" s="82">
        <v>8</v>
      </c>
      <c r="F223" s="82" t="str">
        <f t="shared" si="3"/>
        <v>VIII BIOBÍO</v>
      </c>
    </row>
    <row r="224" spans="1:6" x14ac:dyDescent="0.2">
      <c r="A224" s="81" t="s">
        <v>379</v>
      </c>
      <c r="B224" s="81" t="s">
        <v>380</v>
      </c>
      <c r="C224" s="81" t="s">
        <v>87</v>
      </c>
      <c r="D224" s="81" t="s">
        <v>88</v>
      </c>
      <c r="E224" s="82">
        <v>13</v>
      </c>
      <c r="F224" s="82" t="str">
        <f t="shared" si="3"/>
        <v>RM METROPOLITANA</v>
      </c>
    </row>
    <row r="225" spans="1:6" x14ac:dyDescent="0.2">
      <c r="A225" s="81" t="s">
        <v>381</v>
      </c>
      <c r="B225" s="81" t="s">
        <v>153</v>
      </c>
      <c r="C225" s="81" t="s">
        <v>110</v>
      </c>
      <c r="D225" s="81" t="s">
        <v>111</v>
      </c>
      <c r="E225" s="82">
        <v>9</v>
      </c>
      <c r="F225" s="82" t="str">
        <f t="shared" si="3"/>
        <v>IX LA ARAUCANÍA</v>
      </c>
    </row>
    <row r="226" spans="1:6" x14ac:dyDescent="0.2">
      <c r="A226" s="81" t="s">
        <v>382</v>
      </c>
      <c r="B226" s="81" t="s">
        <v>172</v>
      </c>
      <c r="C226" s="81" t="s">
        <v>173</v>
      </c>
      <c r="D226" s="81" t="s">
        <v>174</v>
      </c>
      <c r="E226" s="82">
        <v>6</v>
      </c>
      <c r="F226" s="82" t="str">
        <f t="shared" si="3"/>
        <v>VI LIBERTADOR</v>
      </c>
    </row>
    <row r="227" spans="1:6" x14ac:dyDescent="0.2">
      <c r="A227" s="81" t="s">
        <v>383</v>
      </c>
      <c r="B227" s="81" t="s">
        <v>132</v>
      </c>
      <c r="C227" s="81" t="s">
        <v>90</v>
      </c>
      <c r="D227" s="81" t="s">
        <v>91</v>
      </c>
      <c r="E227" s="82">
        <v>8</v>
      </c>
      <c r="F227" s="82" t="str">
        <f t="shared" si="3"/>
        <v>VIII BIOBÍO</v>
      </c>
    </row>
    <row r="228" spans="1:6" x14ac:dyDescent="0.2">
      <c r="A228" s="81" t="s">
        <v>384</v>
      </c>
      <c r="B228" s="81" t="s">
        <v>385</v>
      </c>
      <c r="C228" s="81" t="s">
        <v>114</v>
      </c>
      <c r="D228" s="81" t="s">
        <v>115</v>
      </c>
      <c r="E228" s="82">
        <v>12</v>
      </c>
      <c r="F228" s="82" t="str">
        <f t="shared" si="3"/>
        <v>XII MAGALLANES</v>
      </c>
    </row>
    <row r="229" spans="1:6" x14ac:dyDescent="0.2">
      <c r="A229" s="81" t="s">
        <v>386</v>
      </c>
      <c r="B229" s="81" t="s">
        <v>97</v>
      </c>
      <c r="C229" s="81" t="s">
        <v>98</v>
      </c>
      <c r="D229" s="81" t="s">
        <v>99</v>
      </c>
      <c r="E229" s="82">
        <v>1</v>
      </c>
      <c r="F229" s="82" t="str">
        <f t="shared" si="3"/>
        <v>I TARAPACÁ</v>
      </c>
    </row>
    <row r="230" spans="1:6" x14ac:dyDescent="0.2">
      <c r="A230" s="81" t="s">
        <v>387</v>
      </c>
      <c r="B230" s="81" t="s">
        <v>385</v>
      </c>
      <c r="C230" s="81" t="s">
        <v>114</v>
      </c>
      <c r="D230" s="81" t="s">
        <v>115</v>
      </c>
      <c r="E230" s="82">
        <v>12</v>
      </c>
      <c r="F230" s="82" t="str">
        <f t="shared" si="3"/>
        <v>XII MAGALLANES</v>
      </c>
    </row>
    <row r="231" spans="1:6" x14ac:dyDescent="0.2">
      <c r="A231" s="81" t="s">
        <v>388</v>
      </c>
      <c r="B231" s="81" t="s">
        <v>164</v>
      </c>
      <c r="C231" s="81" t="s">
        <v>87</v>
      </c>
      <c r="D231" s="81" t="s">
        <v>88</v>
      </c>
      <c r="E231" s="82">
        <v>13</v>
      </c>
      <c r="F231" s="82" t="str">
        <f t="shared" si="3"/>
        <v>RM METROPOLITANA</v>
      </c>
    </row>
    <row r="232" spans="1:6" x14ac:dyDescent="0.2">
      <c r="A232" s="81" t="s">
        <v>389</v>
      </c>
      <c r="B232" s="81" t="s">
        <v>83</v>
      </c>
      <c r="C232" s="81" t="s">
        <v>83</v>
      </c>
      <c r="D232" s="81" t="s">
        <v>84</v>
      </c>
      <c r="E232" s="82">
        <v>5</v>
      </c>
      <c r="F232" s="82" t="str">
        <f t="shared" si="3"/>
        <v>V VALPARAÍSO</v>
      </c>
    </row>
    <row r="233" spans="1:6" x14ac:dyDescent="0.2">
      <c r="A233" s="81" t="s">
        <v>390</v>
      </c>
      <c r="B233" s="81" t="s">
        <v>153</v>
      </c>
      <c r="C233" s="81" t="s">
        <v>110</v>
      </c>
      <c r="D233" s="81" t="s">
        <v>111</v>
      </c>
      <c r="E233" s="82">
        <v>9</v>
      </c>
      <c r="F233" s="82" t="str">
        <f t="shared" si="3"/>
        <v>IX LA ARAUCANÍA</v>
      </c>
    </row>
    <row r="234" spans="1:6" x14ac:dyDescent="0.2">
      <c r="A234" s="81" t="s">
        <v>391</v>
      </c>
      <c r="B234" s="81" t="s">
        <v>164</v>
      </c>
      <c r="C234" s="81" t="s">
        <v>87</v>
      </c>
      <c r="D234" s="81" t="s">
        <v>88</v>
      </c>
      <c r="E234" s="82">
        <v>13</v>
      </c>
      <c r="F234" s="82" t="str">
        <f t="shared" si="3"/>
        <v>RM METROPOLITANA</v>
      </c>
    </row>
    <row r="235" spans="1:6" x14ac:dyDescent="0.2">
      <c r="A235" s="81" t="s">
        <v>392</v>
      </c>
      <c r="B235" s="81" t="s">
        <v>380</v>
      </c>
      <c r="C235" s="81" t="s">
        <v>87</v>
      </c>
      <c r="D235" s="81" t="s">
        <v>88</v>
      </c>
      <c r="E235" s="82">
        <v>13</v>
      </c>
      <c r="F235" s="82" t="str">
        <f t="shared" si="3"/>
        <v>RM METROPOLITANA</v>
      </c>
    </row>
    <row r="236" spans="1:6" x14ac:dyDescent="0.2">
      <c r="A236" s="81" t="s">
        <v>393</v>
      </c>
      <c r="B236" s="81" t="s">
        <v>139</v>
      </c>
      <c r="C236" s="81" t="s">
        <v>102</v>
      </c>
      <c r="D236" s="81" t="s">
        <v>103</v>
      </c>
      <c r="E236" s="82">
        <v>10</v>
      </c>
      <c r="F236" s="82" t="str">
        <f t="shared" si="3"/>
        <v>X LOS LAGOS</v>
      </c>
    </row>
    <row r="237" spans="1:6" x14ac:dyDescent="0.2">
      <c r="A237" s="81" t="s">
        <v>394</v>
      </c>
      <c r="B237" s="81" t="s">
        <v>349</v>
      </c>
      <c r="C237" s="81" t="s">
        <v>102</v>
      </c>
      <c r="D237" s="81" t="s">
        <v>103</v>
      </c>
      <c r="E237" s="82">
        <v>10</v>
      </c>
      <c r="F237" s="82" t="str">
        <f t="shared" si="3"/>
        <v>X LOS LAGOS</v>
      </c>
    </row>
    <row r="238" spans="1:6" x14ac:dyDescent="0.2">
      <c r="A238" s="81" t="s">
        <v>395</v>
      </c>
      <c r="B238" s="81" t="s">
        <v>139</v>
      </c>
      <c r="C238" s="81" t="s">
        <v>102</v>
      </c>
      <c r="D238" s="81" t="s">
        <v>103</v>
      </c>
      <c r="E238" s="82">
        <v>10</v>
      </c>
      <c r="F238" s="82" t="str">
        <f t="shared" si="3"/>
        <v>X LOS LAGOS</v>
      </c>
    </row>
    <row r="239" spans="1:6" x14ac:dyDescent="0.2">
      <c r="A239" s="81" t="s">
        <v>396</v>
      </c>
      <c r="B239" s="81" t="s">
        <v>172</v>
      </c>
      <c r="C239" s="81" t="s">
        <v>173</v>
      </c>
      <c r="D239" s="81" t="s">
        <v>174</v>
      </c>
      <c r="E239" s="82">
        <v>6</v>
      </c>
      <c r="F239" s="82" t="str">
        <f t="shared" si="3"/>
        <v>VI LIBERTADOR</v>
      </c>
    </row>
    <row r="240" spans="1:6" x14ac:dyDescent="0.2">
      <c r="A240" s="81" t="s">
        <v>397</v>
      </c>
      <c r="B240" s="81" t="s">
        <v>204</v>
      </c>
      <c r="C240" s="81" t="s">
        <v>106</v>
      </c>
      <c r="D240" s="81" t="s">
        <v>107</v>
      </c>
      <c r="E240" s="82">
        <v>4</v>
      </c>
      <c r="F240" s="82" t="str">
        <f t="shared" si="3"/>
        <v>IV COQUIMBO</v>
      </c>
    </row>
    <row r="241" spans="1:6" x14ac:dyDescent="0.2">
      <c r="A241" s="81" t="s">
        <v>398</v>
      </c>
      <c r="B241" s="81" t="s">
        <v>114</v>
      </c>
      <c r="C241" s="81" t="s">
        <v>114</v>
      </c>
      <c r="D241" s="81" t="s">
        <v>115</v>
      </c>
      <c r="E241" s="82">
        <v>12</v>
      </c>
      <c r="F241" s="82" t="str">
        <f t="shared" si="3"/>
        <v>XII MAGALLANES</v>
      </c>
    </row>
    <row r="242" spans="1:6" x14ac:dyDescent="0.2">
      <c r="A242" s="81" t="s">
        <v>399</v>
      </c>
      <c r="B242" s="81" t="s">
        <v>101</v>
      </c>
      <c r="C242" s="81" t="s">
        <v>102</v>
      </c>
      <c r="D242" s="81" t="s">
        <v>103</v>
      </c>
      <c r="E242" s="82">
        <v>10</v>
      </c>
      <c r="F242" s="82" t="str">
        <f t="shared" si="3"/>
        <v>X LOS LAGOS</v>
      </c>
    </row>
    <row r="243" spans="1:6" x14ac:dyDescent="0.2">
      <c r="A243" s="81" t="s">
        <v>400</v>
      </c>
      <c r="B243" s="81" t="s">
        <v>109</v>
      </c>
      <c r="C243" s="81" t="s">
        <v>110</v>
      </c>
      <c r="D243" s="81" t="s">
        <v>111</v>
      </c>
      <c r="E243" s="82">
        <v>9</v>
      </c>
      <c r="F243" s="82" t="str">
        <f t="shared" si="3"/>
        <v>IX LA ARAUCANÍA</v>
      </c>
    </row>
    <row r="244" spans="1:6" x14ac:dyDescent="0.2">
      <c r="A244" s="81" t="s">
        <v>401</v>
      </c>
      <c r="B244" s="81" t="s">
        <v>349</v>
      </c>
      <c r="C244" s="81" t="s">
        <v>102</v>
      </c>
      <c r="D244" s="81" t="s">
        <v>103</v>
      </c>
      <c r="E244" s="82">
        <v>10</v>
      </c>
      <c r="F244" s="82" t="str">
        <f t="shared" si="3"/>
        <v>X LOS LAGOS</v>
      </c>
    </row>
    <row r="245" spans="1:6" x14ac:dyDescent="0.2">
      <c r="A245" s="81" t="s">
        <v>402</v>
      </c>
      <c r="B245" s="81" t="s">
        <v>158</v>
      </c>
      <c r="C245" s="81" t="s">
        <v>83</v>
      </c>
      <c r="D245" s="81" t="s">
        <v>84</v>
      </c>
      <c r="E245" s="82">
        <v>5</v>
      </c>
      <c r="F245" s="82" t="str">
        <f t="shared" si="3"/>
        <v>V VALPARAÍSO</v>
      </c>
    </row>
    <row r="246" spans="1:6" ht="22.5" x14ac:dyDescent="0.2">
      <c r="A246" s="81" t="s">
        <v>403</v>
      </c>
      <c r="B246" s="81" t="s">
        <v>249</v>
      </c>
      <c r="C246" s="81" t="s">
        <v>124</v>
      </c>
      <c r="D246" s="81" t="s">
        <v>125</v>
      </c>
      <c r="E246" s="82">
        <v>14</v>
      </c>
      <c r="F246" s="82" t="str">
        <f t="shared" si="3"/>
        <v>XIV ARICA Y PARINACOTA</v>
      </c>
    </row>
    <row r="247" spans="1:6" x14ac:dyDescent="0.2">
      <c r="A247" s="81" t="s">
        <v>404</v>
      </c>
      <c r="B247" s="81" t="s">
        <v>349</v>
      </c>
      <c r="C247" s="81" t="s">
        <v>102</v>
      </c>
      <c r="D247" s="81" t="s">
        <v>103</v>
      </c>
      <c r="E247" s="82">
        <v>10</v>
      </c>
      <c r="F247" s="82" t="str">
        <f t="shared" si="3"/>
        <v>X LOS LAGOS</v>
      </c>
    </row>
    <row r="248" spans="1:6" x14ac:dyDescent="0.2">
      <c r="A248" s="81" t="s">
        <v>405</v>
      </c>
      <c r="B248" s="81" t="s">
        <v>101</v>
      </c>
      <c r="C248" s="81" t="s">
        <v>102</v>
      </c>
      <c r="D248" s="81" t="s">
        <v>103</v>
      </c>
      <c r="E248" s="82">
        <v>10</v>
      </c>
      <c r="F248" s="82" t="str">
        <f t="shared" si="3"/>
        <v>X LOS LAGOS</v>
      </c>
    </row>
    <row r="249" spans="1:6" x14ac:dyDescent="0.2">
      <c r="A249" s="81" t="s">
        <v>406</v>
      </c>
      <c r="B249" s="81" t="s">
        <v>101</v>
      </c>
      <c r="C249" s="81" t="s">
        <v>102</v>
      </c>
      <c r="D249" s="81" t="s">
        <v>103</v>
      </c>
      <c r="E249" s="82">
        <v>10</v>
      </c>
      <c r="F249" s="82" t="str">
        <f t="shared" si="3"/>
        <v>X LOS LAGOS</v>
      </c>
    </row>
    <row r="250" spans="1:6" x14ac:dyDescent="0.2">
      <c r="A250" s="81" t="s">
        <v>407</v>
      </c>
      <c r="B250" s="81" t="s">
        <v>101</v>
      </c>
      <c r="C250" s="81" t="s">
        <v>102</v>
      </c>
      <c r="D250" s="81" t="s">
        <v>103</v>
      </c>
      <c r="E250" s="82">
        <v>10</v>
      </c>
      <c r="F250" s="82" t="str">
        <f t="shared" si="3"/>
        <v>X LOS LAGOS</v>
      </c>
    </row>
    <row r="251" spans="1:6" x14ac:dyDescent="0.2">
      <c r="A251" s="81" t="s">
        <v>408</v>
      </c>
      <c r="B251" s="81" t="s">
        <v>90</v>
      </c>
      <c r="C251" s="81" t="s">
        <v>90</v>
      </c>
      <c r="D251" s="81" t="s">
        <v>91</v>
      </c>
      <c r="E251" s="82">
        <v>8</v>
      </c>
      <c r="F251" s="82" t="str">
        <f t="shared" si="3"/>
        <v>VIII BIOBÍO</v>
      </c>
    </row>
    <row r="252" spans="1:6" x14ac:dyDescent="0.2">
      <c r="A252" s="81" t="s">
        <v>409</v>
      </c>
      <c r="B252" s="81" t="s">
        <v>164</v>
      </c>
      <c r="C252" s="81" t="s">
        <v>87</v>
      </c>
      <c r="D252" s="81" t="s">
        <v>88</v>
      </c>
      <c r="E252" s="82">
        <v>13</v>
      </c>
      <c r="F252" s="82" t="str">
        <f t="shared" si="3"/>
        <v>RM METROPOLITANA</v>
      </c>
    </row>
    <row r="253" spans="1:6" x14ac:dyDescent="0.2">
      <c r="A253" s="81" t="s">
        <v>410</v>
      </c>
      <c r="B253" s="81" t="s">
        <v>90</v>
      </c>
      <c r="C253" s="81" t="s">
        <v>90</v>
      </c>
      <c r="D253" s="81" t="s">
        <v>91</v>
      </c>
      <c r="E253" s="82">
        <v>8</v>
      </c>
      <c r="F253" s="82" t="str">
        <f t="shared" si="3"/>
        <v>VIII BIOBÍO</v>
      </c>
    </row>
    <row r="254" spans="1:6" x14ac:dyDescent="0.2">
      <c r="A254" s="81" t="s">
        <v>411</v>
      </c>
      <c r="B254" s="81" t="s">
        <v>132</v>
      </c>
      <c r="C254" s="81" t="s">
        <v>90</v>
      </c>
      <c r="D254" s="81" t="s">
        <v>91</v>
      </c>
      <c r="E254" s="82">
        <v>8</v>
      </c>
      <c r="F254" s="82" t="str">
        <f t="shared" si="3"/>
        <v>VIII BIOBÍO</v>
      </c>
    </row>
    <row r="255" spans="1:6" x14ac:dyDescent="0.2">
      <c r="A255" s="81" t="s">
        <v>412</v>
      </c>
      <c r="B255" s="81" t="s">
        <v>143</v>
      </c>
      <c r="C255" s="81" t="s">
        <v>83</v>
      </c>
      <c r="D255" s="81" t="s">
        <v>84</v>
      </c>
      <c r="E255" s="82">
        <v>5</v>
      </c>
      <c r="F255" s="82" t="str">
        <f t="shared" si="3"/>
        <v>V VALPARAÍSO</v>
      </c>
    </row>
    <row r="256" spans="1:6" x14ac:dyDescent="0.2">
      <c r="A256" s="81" t="s">
        <v>413</v>
      </c>
      <c r="B256" s="81" t="s">
        <v>83</v>
      </c>
      <c r="C256" s="81" t="s">
        <v>83</v>
      </c>
      <c r="D256" s="81" t="s">
        <v>84</v>
      </c>
      <c r="E256" s="82">
        <v>5</v>
      </c>
      <c r="F256" s="82" t="str">
        <f t="shared" si="3"/>
        <v>V VALPARAÍSO</v>
      </c>
    </row>
    <row r="257" spans="1:6" x14ac:dyDescent="0.2">
      <c r="A257" s="81" t="s">
        <v>414</v>
      </c>
      <c r="B257" s="81" t="s">
        <v>101</v>
      </c>
      <c r="C257" s="81" t="s">
        <v>102</v>
      </c>
      <c r="D257" s="81" t="s">
        <v>103</v>
      </c>
      <c r="E257" s="82">
        <v>10</v>
      </c>
      <c r="F257" s="82" t="str">
        <f t="shared" si="3"/>
        <v>X LOS LAGOS</v>
      </c>
    </row>
    <row r="258" spans="1:6" x14ac:dyDescent="0.2">
      <c r="A258" s="81" t="s">
        <v>415</v>
      </c>
      <c r="B258" s="81" t="s">
        <v>190</v>
      </c>
      <c r="C258" s="81" t="s">
        <v>173</v>
      </c>
      <c r="D258" s="81" t="s">
        <v>174</v>
      </c>
      <c r="E258" s="82">
        <v>6</v>
      </c>
      <c r="F258" s="82" t="str">
        <f t="shared" si="3"/>
        <v>VI LIBERTADOR</v>
      </c>
    </row>
    <row r="259" spans="1:6" x14ac:dyDescent="0.2">
      <c r="A259" s="81" t="s">
        <v>416</v>
      </c>
      <c r="B259" s="81" t="s">
        <v>164</v>
      </c>
      <c r="C259" s="81" t="s">
        <v>87</v>
      </c>
      <c r="D259" s="81" t="s">
        <v>88</v>
      </c>
      <c r="E259" s="82">
        <v>13</v>
      </c>
      <c r="F259" s="82" t="str">
        <f t="shared" ref="F259:F322" si="4">+CONCATENATE(D259," ",C259)</f>
        <v>RM METROPOLITANA</v>
      </c>
    </row>
    <row r="260" spans="1:6" x14ac:dyDescent="0.2">
      <c r="A260" s="81" t="s">
        <v>417</v>
      </c>
      <c r="B260" s="81" t="s">
        <v>83</v>
      </c>
      <c r="C260" s="81" t="s">
        <v>83</v>
      </c>
      <c r="D260" s="81" t="s">
        <v>84</v>
      </c>
      <c r="E260" s="82">
        <v>5</v>
      </c>
      <c r="F260" s="82" t="str">
        <f t="shared" si="4"/>
        <v>V VALPARAÍSO</v>
      </c>
    </row>
    <row r="261" spans="1:6" x14ac:dyDescent="0.2">
      <c r="A261" s="81" t="s">
        <v>418</v>
      </c>
      <c r="B261" s="81" t="s">
        <v>132</v>
      </c>
      <c r="C261" s="81" t="s">
        <v>90</v>
      </c>
      <c r="D261" s="81" t="s">
        <v>91</v>
      </c>
      <c r="E261" s="82">
        <v>8</v>
      </c>
      <c r="F261" s="82" t="str">
        <f t="shared" si="4"/>
        <v>VIII BIOBÍO</v>
      </c>
    </row>
    <row r="262" spans="1:6" x14ac:dyDescent="0.2">
      <c r="A262" s="81" t="s">
        <v>419</v>
      </c>
      <c r="B262" s="81" t="s">
        <v>190</v>
      </c>
      <c r="C262" s="81" t="s">
        <v>173</v>
      </c>
      <c r="D262" s="81" t="s">
        <v>174</v>
      </c>
      <c r="E262" s="82">
        <v>6</v>
      </c>
      <c r="F262" s="82" t="str">
        <f t="shared" si="4"/>
        <v>VI LIBERTADOR</v>
      </c>
    </row>
    <row r="263" spans="1:6" x14ac:dyDescent="0.2">
      <c r="A263" s="81" t="s">
        <v>420</v>
      </c>
      <c r="B263" s="81" t="s">
        <v>132</v>
      </c>
      <c r="C263" s="81" t="s">
        <v>90</v>
      </c>
      <c r="D263" s="81" t="s">
        <v>91</v>
      </c>
      <c r="E263" s="82">
        <v>8</v>
      </c>
      <c r="F263" s="82" t="str">
        <f t="shared" si="4"/>
        <v>VIII BIOBÍO</v>
      </c>
    </row>
    <row r="264" spans="1:6" x14ac:dyDescent="0.2">
      <c r="A264" s="81" t="s">
        <v>421</v>
      </c>
      <c r="B264" s="81" t="s">
        <v>226</v>
      </c>
      <c r="C264" s="81" t="s">
        <v>161</v>
      </c>
      <c r="D264" s="81" t="s">
        <v>162</v>
      </c>
      <c r="E264" s="82">
        <v>7</v>
      </c>
      <c r="F264" s="82" t="str">
        <f t="shared" si="4"/>
        <v>VII MAULE</v>
      </c>
    </row>
    <row r="265" spans="1:6" x14ac:dyDescent="0.2">
      <c r="A265" s="81" t="s">
        <v>422</v>
      </c>
      <c r="B265" s="81" t="s">
        <v>164</v>
      </c>
      <c r="C265" s="81" t="s">
        <v>87</v>
      </c>
      <c r="D265" s="81" t="s">
        <v>88</v>
      </c>
      <c r="E265" s="82">
        <v>13</v>
      </c>
      <c r="F265" s="82" t="str">
        <f t="shared" si="4"/>
        <v>RM METROPOLITANA</v>
      </c>
    </row>
    <row r="266" spans="1:6" x14ac:dyDescent="0.2">
      <c r="A266" s="81" t="s">
        <v>423</v>
      </c>
      <c r="B266" s="81" t="s">
        <v>109</v>
      </c>
      <c r="C266" s="81" t="s">
        <v>110</v>
      </c>
      <c r="D266" s="81" t="s">
        <v>111</v>
      </c>
      <c r="E266" s="82">
        <v>9</v>
      </c>
      <c r="F266" s="82" t="str">
        <f t="shared" si="4"/>
        <v>IX LA ARAUCANÍA</v>
      </c>
    </row>
    <row r="267" spans="1:6" x14ac:dyDescent="0.2">
      <c r="A267" s="81" t="s">
        <v>424</v>
      </c>
      <c r="B267" s="81" t="s">
        <v>164</v>
      </c>
      <c r="C267" s="81" t="s">
        <v>87</v>
      </c>
      <c r="D267" s="81" t="s">
        <v>88</v>
      </c>
      <c r="E267" s="82">
        <v>13</v>
      </c>
      <c r="F267" s="82" t="str">
        <f t="shared" si="4"/>
        <v>RM METROPOLITANA</v>
      </c>
    </row>
    <row r="268" spans="1:6" x14ac:dyDescent="0.2">
      <c r="A268" s="81" t="s">
        <v>425</v>
      </c>
      <c r="B268" s="81" t="s">
        <v>190</v>
      </c>
      <c r="C268" s="81" t="s">
        <v>173</v>
      </c>
      <c r="D268" s="81" t="s">
        <v>174</v>
      </c>
      <c r="E268" s="82">
        <v>6</v>
      </c>
      <c r="F268" s="82" t="str">
        <f t="shared" si="4"/>
        <v>VI LIBERTADOR</v>
      </c>
    </row>
    <row r="269" spans="1:6" x14ac:dyDescent="0.2">
      <c r="A269" s="81" t="s">
        <v>426</v>
      </c>
      <c r="B269" s="81" t="s">
        <v>190</v>
      </c>
      <c r="C269" s="81" t="s">
        <v>173</v>
      </c>
      <c r="D269" s="81" t="s">
        <v>174</v>
      </c>
      <c r="E269" s="82">
        <v>6</v>
      </c>
      <c r="F269" s="82" t="str">
        <f t="shared" si="4"/>
        <v>VI LIBERTADOR</v>
      </c>
    </row>
    <row r="270" spans="1:6" x14ac:dyDescent="0.2">
      <c r="A270" s="81" t="s">
        <v>427</v>
      </c>
      <c r="B270" s="81" t="s">
        <v>197</v>
      </c>
      <c r="C270" s="81" t="s">
        <v>161</v>
      </c>
      <c r="D270" s="81" t="s">
        <v>162</v>
      </c>
      <c r="E270" s="82">
        <v>7</v>
      </c>
      <c r="F270" s="82" t="str">
        <f t="shared" si="4"/>
        <v>VII MAULE</v>
      </c>
    </row>
    <row r="271" spans="1:6" x14ac:dyDescent="0.2">
      <c r="A271" s="81" t="s">
        <v>428</v>
      </c>
      <c r="B271" s="81" t="s">
        <v>146</v>
      </c>
      <c r="C271" s="81" t="s">
        <v>83</v>
      </c>
      <c r="D271" s="81" t="s">
        <v>84</v>
      </c>
      <c r="E271" s="82">
        <v>5</v>
      </c>
      <c r="F271" s="82" t="str">
        <f t="shared" si="4"/>
        <v>V VALPARAÍSO</v>
      </c>
    </row>
    <row r="272" spans="1:6" x14ac:dyDescent="0.2">
      <c r="A272" s="81" t="s">
        <v>429</v>
      </c>
      <c r="B272" s="81" t="s">
        <v>246</v>
      </c>
      <c r="C272" s="81" t="s">
        <v>216</v>
      </c>
      <c r="D272" s="81" t="s">
        <v>217</v>
      </c>
      <c r="E272" s="82">
        <v>15</v>
      </c>
      <c r="F272" s="82" t="str">
        <f t="shared" si="4"/>
        <v>XV LOS RÍOS</v>
      </c>
    </row>
    <row r="273" spans="1:6" x14ac:dyDescent="0.2">
      <c r="A273" s="81" t="s">
        <v>430</v>
      </c>
      <c r="B273" s="81" t="s">
        <v>209</v>
      </c>
      <c r="C273" s="81" t="s">
        <v>161</v>
      </c>
      <c r="D273" s="81" t="s">
        <v>162</v>
      </c>
      <c r="E273" s="82">
        <v>7</v>
      </c>
      <c r="F273" s="82" t="str">
        <f t="shared" si="4"/>
        <v>VII MAULE</v>
      </c>
    </row>
    <row r="274" spans="1:6" x14ac:dyDescent="0.2">
      <c r="A274" s="81" t="s">
        <v>431</v>
      </c>
      <c r="B274" s="81" t="s">
        <v>204</v>
      </c>
      <c r="C274" s="81" t="s">
        <v>106</v>
      </c>
      <c r="D274" s="81" t="s">
        <v>107</v>
      </c>
      <c r="E274" s="82">
        <v>4</v>
      </c>
      <c r="F274" s="82" t="str">
        <f t="shared" si="4"/>
        <v>IV COQUIMBO</v>
      </c>
    </row>
    <row r="275" spans="1:6" ht="22.5" x14ac:dyDescent="0.2">
      <c r="A275" s="81" t="s">
        <v>432</v>
      </c>
      <c r="B275" s="81" t="s">
        <v>178</v>
      </c>
      <c r="C275" s="81" t="s">
        <v>127</v>
      </c>
      <c r="D275" s="81" t="s">
        <v>128</v>
      </c>
      <c r="E275" s="82">
        <v>11</v>
      </c>
      <c r="F275" s="82" t="str">
        <f t="shared" si="4"/>
        <v>XI AYSÉN</v>
      </c>
    </row>
    <row r="276" spans="1:6" x14ac:dyDescent="0.2">
      <c r="A276" s="81" t="s">
        <v>433</v>
      </c>
      <c r="B276" s="81" t="s">
        <v>349</v>
      </c>
      <c r="C276" s="81" t="s">
        <v>102</v>
      </c>
      <c r="D276" s="81" t="s">
        <v>103</v>
      </c>
      <c r="E276" s="82">
        <v>10</v>
      </c>
      <c r="F276" s="82" t="str">
        <f t="shared" si="4"/>
        <v>X LOS LAGOS</v>
      </c>
    </row>
    <row r="277" spans="1:6" x14ac:dyDescent="0.2">
      <c r="A277" s="81" t="s">
        <v>434</v>
      </c>
      <c r="B277" s="81" t="s">
        <v>114</v>
      </c>
      <c r="C277" s="81" t="s">
        <v>114</v>
      </c>
      <c r="D277" s="81" t="s">
        <v>115</v>
      </c>
      <c r="E277" s="82">
        <v>12</v>
      </c>
      <c r="F277" s="82" t="str">
        <f t="shared" si="4"/>
        <v>XII MAGALLANES</v>
      </c>
    </row>
    <row r="278" spans="1:6" x14ac:dyDescent="0.2">
      <c r="A278" s="81" t="s">
        <v>435</v>
      </c>
      <c r="B278" s="81" t="s">
        <v>226</v>
      </c>
      <c r="C278" s="81" t="s">
        <v>161</v>
      </c>
      <c r="D278" s="81" t="s">
        <v>162</v>
      </c>
      <c r="E278" s="82">
        <v>7</v>
      </c>
      <c r="F278" s="82" t="str">
        <f t="shared" si="4"/>
        <v>VII MAULE</v>
      </c>
    </row>
    <row r="279" spans="1:6" x14ac:dyDescent="0.2">
      <c r="A279" s="81" t="s">
        <v>436</v>
      </c>
      <c r="B279" s="81" t="s">
        <v>153</v>
      </c>
      <c r="C279" s="81" t="s">
        <v>110</v>
      </c>
      <c r="D279" s="81" t="s">
        <v>111</v>
      </c>
      <c r="E279" s="82">
        <v>9</v>
      </c>
      <c r="F279" s="82" t="str">
        <f t="shared" si="4"/>
        <v>IX LA ARAUCANÍA</v>
      </c>
    </row>
    <row r="280" spans="1:6" x14ac:dyDescent="0.2">
      <c r="A280" s="81" t="s">
        <v>437</v>
      </c>
      <c r="B280" s="81" t="s">
        <v>226</v>
      </c>
      <c r="C280" s="81" t="s">
        <v>161</v>
      </c>
      <c r="D280" s="81" t="s">
        <v>162</v>
      </c>
      <c r="E280" s="82">
        <v>7</v>
      </c>
      <c r="F280" s="82" t="str">
        <f t="shared" si="4"/>
        <v>VII MAULE</v>
      </c>
    </row>
    <row r="281" spans="1:6" x14ac:dyDescent="0.2">
      <c r="A281" s="81" t="s">
        <v>438</v>
      </c>
      <c r="B281" s="81" t="s">
        <v>150</v>
      </c>
      <c r="C281" s="81" t="s">
        <v>106</v>
      </c>
      <c r="D281" s="81" t="s">
        <v>107</v>
      </c>
      <c r="E281" s="82">
        <v>4</v>
      </c>
      <c r="F281" s="82" t="str">
        <f t="shared" si="4"/>
        <v>IV COQUIMBO</v>
      </c>
    </row>
    <row r="282" spans="1:6" x14ac:dyDescent="0.2">
      <c r="A282" s="81" t="s">
        <v>439</v>
      </c>
      <c r="B282" s="81" t="s">
        <v>82</v>
      </c>
      <c r="C282" s="81" t="s">
        <v>83</v>
      </c>
      <c r="D282" s="81" t="s">
        <v>84</v>
      </c>
      <c r="E282" s="82">
        <v>5</v>
      </c>
      <c r="F282" s="82" t="str">
        <f t="shared" si="4"/>
        <v>V VALPARAÍSO</v>
      </c>
    </row>
    <row r="283" spans="1:6" x14ac:dyDescent="0.2">
      <c r="A283" s="81" t="s">
        <v>440</v>
      </c>
      <c r="B283" s="81" t="s">
        <v>130</v>
      </c>
      <c r="C283" s="81" t="s">
        <v>87</v>
      </c>
      <c r="D283" s="81" t="s">
        <v>88</v>
      </c>
      <c r="E283" s="82">
        <v>13</v>
      </c>
      <c r="F283" s="82" t="str">
        <f t="shared" si="4"/>
        <v>RM METROPOLITANA</v>
      </c>
    </row>
    <row r="284" spans="1:6" x14ac:dyDescent="0.2">
      <c r="A284" s="81" t="s">
        <v>441</v>
      </c>
      <c r="B284" s="81" t="s">
        <v>132</v>
      </c>
      <c r="C284" s="81" t="s">
        <v>90</v>
      </c>
      <c r="D284" s="81" t="s">
        <v>91</v>
      </c>
      <c r="E284" s="82">
        <v>8</v>
      </c>
      <c r="F284" s="82" t="str">
        <f t="shared" si="4"/>
        <v>VIII BIOBÍO</v>
      </c>
    </row>
    <row r="285" spans="1:6" x14ac:dyDescent="0.2">
      <c r="A285" s="81" t="s">
        <v>442</v>
      </c>
      <c r="B285" s="81" t="s">
        <v>209</v>
      </c>
      <c r="C285" s="81" t="s">
        <v>161</v>
      </c>
      <c r="D285" s="81" t="s">
        <v>162</v>
      </c>
      <c r="E285" s="82">
        <v>7</v>
      </c>
      <c r="F285" s="82" t="str">
        <f t="shared" si="4"/>
        <v>VII MAULE</v>
      </c>
    </row>
    <row r="286" spans="1:6" x14ac:dyDescent="0.2">
      <c r="A286" s="81" t="s">
        <v>443</v>
      </c>
      <c r="B286" s="81" t="s">
        <v>146</v>
      </c>
      <c r="C286" s="81" t="s">
        <v>83</v>
      </c>
      <c r="D286" s="81" t="s">
        <v>84</v>
      </c>
      <c r="E286" s="82">
        <v>5</v>
      </c>
      <c r="F286" s="82" t="str">
        <f t="shared" si="4"/>
        <v>V VALPARAÍSO</v>
      </c>
    </row>
    <row r="287" spans="1:6" x14ac:dyDescent="0.2">
      <c r="A287" s="81" t="s">
        <v>444</v>
      </c>
      <c r="B287" s="81" t="s">
        <v>132</v>
      </c>
      <c r="C287" s="81" t="s">
        <v>90</v>
      </c>
      <c r="D287" s="81" t="s">
        <v>91</v>
      </c>
      <c r="E287" s="82">
        <v>8</v>
      </c>
      <c r="F287" s="82" t="str">
        <f t="shared" si="4"/>
        <v>VIII BIOBÍO</v>
      </c>
    </row>
    <row r="288" spans="1:6" x14ac:dyDescent="0.2">
      <c r="A288" s="81" t="s">
        <v>445</v>
      </c>
      <c r="B288" s="81" t="s">
        <v>158</v>
      </c>
      <c r="C288" s="81" t="s">
        <v>83</v>
      </c>
      <c r="D288" s="81" t="s">
        <v>84</v>
      </c>
      <c r="E288" s="82">
        <v>5</v>
      </c>
      <c r="F288" s="82" t="str">
        <f t="shared" si="4"/>
        <v>V VALPARAÍSO</v>
      </c>
    </row>
    <row r="289" spans="1:6" x14ac:dyDescent="0.2">
      <c r="A289" s="81" t="s">
        <v>446</v>
      </c>
      <c r="B289" s="81" t="s">
        <v>172</v>
      </c>
      <c r="C289" s="81" t="s">
        <v>173</v>
      </c>
      <c r="D289" s="81" t="s">
        <v>174</v>
      </c>
      <c r="E289" s="82">
        <v>6</v>
      </c>
      <c r="F289" s="82" t="str">
        <f t="shared" si="4"/>
        <v>VI LIBERTADOR</v>
      </c>
    </row>
    <row r="290" spans="1:6" x14ac:dyDescent="0.2">
      <c r="A290" s="81" t="s">
        <v>447</v>
      </c>
      <c r="B290" s="81" t="s">
        <v>114</v>
      </c>
      <c r="C290" s="81" t="s">
        <v>114</v>
      </c>
      <c r="D290" s="81" t="s">
        <v>115</v>
      </c>
      <c r="E290" s="82">
        <v>12</v>
      </c>
      <c r="F290" s="82" t="str">
        <f t="shared" si="4"/>
        <v>XII MAGALLANES</v>
      </c>
    </row>
    <row r="291" spans="1:6" x14ac:dyDescent="0.2">
      <c r="A291" s="81" t="s">
        <v>448</v>
      </c>
      <c r="B291" s="81" t="s">
        <v>132</v>
      </c>
      <c r="C291" s="81" t="s">
        <v>90</v>
      </c>
      <c r="D291" s="81" t="s">
        <v>91</v>
      </c>
      <c r="E291" s="82">
        <v>8</v>
      </c>
      <c r="F291" s="82" t="str">
        <f t="shared" si="4"/>
        <v>VIII BIOBÍO</v>
      </c>
    </row>
    <row r="292" spans="1:6" x14ac:dyDescent="0.2">
      <c r="A292" s="81" t="s">
        <v>449</v>
      </c>
      <c r="B292" s="81" t="s">
        <v>197</v>
      </c>
      <c r="C292" s="81" t="s">
        <v>161</v>
      </c>
      <c r="D292" s="81" t="s">
        <v>162</v>
      </c>
      <c r="E292" s="82">
        <v>7</v>
      </c>
      <c r="F292" s="82" t="str">
        <f t="shared" si="4"/>
        <v>VII MAULE</v>
      </c>
    </row>
    <row r="293" spans="1:6" x14ac:dyDescent="0.2">
      <c r="A293" s="81" t="s">
        <v>450</v>
      </c>
      <c r="B293" s="81" t="s">
        <v>164</v>
      </c>
      <c r="C293" s="81" t="s">
        <v>87</v>
      </c>
      <c r="D293" s="81" t="s">
        <v>88</v>
      </c>
      <c r="E293" s="82">
        <v>13</v>
      </c>
      <c r="F293" s="82" t="str">
        <f t="shared" si="4"/>
        <v>RM METROPOLITANA</v>
      </c>
    </row>
    <row r="294" spans="1:6" x14ac:dyDescent="0.2">
      <c r="A294" s="81" t="s">
        <v>451</v>
      </c>
      <c r="B294" s="81" t="s">
        <v>380</v>
      </c>
      <c r="C294" s="81" t="s">
        <v>87</v>
      </c>
      <c r="D294" s="81" t="s">
        <v>88</v>
      </c>
      <c r="E294" s="82">
        <v>13</v>
      </c>
      <c r="F294" s="82" t="str">
        <f t="shared" si="4"/>
        <v>RM METROPOLITANA</v>
      </c>
    </row>
    <row r="295" spans="1:6" x14ac:dyDescent="0.2">
      <c r="A295" s="81" t="s">
        <v>452</v>
      </c>
      <c r="B295" s="81" t="s">
        <v>349</v>
      </c>
      <c r="C295" s="81" t="s">
        <v>102</v>
      </c>
      <c r="D295" s="81" t="s">
        <v>103</v>
      </c>
      <c r="E295" s="82">
        <v>10</v>
      </c>
      <c r="F295" s="82" t="str">
        <f t="shared" si="4"/>
        <v>X LOS LAGOS</v>
      </c>
    </row>
    <row r="296" spans="1:6" x14ac:dyDescent="0.2">
      <c r="A296" s="81" t="s">
        <v>453</v>
      </c>
      <c r="B296" s="81" t="s">
        <v>164</v>
      </c>
      <c r="C296" s="81" t="s">
        <v>87</v>
      </c>
      <c r="D296" s="81" t="s">
        <v>88</v>
      </c>
      <c r="E296" s="82">
        <v>13</v>
      </c>
      <c r="F296" s="82" t="str">
        <f t="shared" si="4"/>
        <v>RM METROPOLITANA</v>
      </c>
    </row>
    <row r="297" spans="1:6" x14ac:dyDescent="0.2">
      <c r="A297" s="81" t="s">
        <v>454</v>
      </c>
      <c r="B297" s="81" t="s">
        <v>132</v>
      </c>
      <c r="C297" s="81" t="s">
        <v>90</v>
      </c>
      <c r="D297" s="81" t="s">
        <v>91</v>
      </c>
      <c r="E297" s="82">
        <v>8</v>
      </c>
      <c r="F297" s="82" t="str">
        <f t="shared" si="4"/>
        <v>VIII BIOBÍO</v>
      </c>
    </row>
    <row r="298" spans="1:6" x14ac:dyDescent="0.2">
      <c r="A298" s="81" t="s">
        <v>455</v>
      </c>
      <c r="B298" s="81" t="s">
        <v>349</v>
      </c>
      <c r="C298" s="81" t="s">
        <v>102</v>
      </c>
      <c r="D298" s="81" t="s">
        <v>103</v>
      </c>
      <c r="E298" s="82">
        <v>10</v>
      </c>
      <c r="F298" s="82" t="str">
        <f t="shared" si="4"/>
        <v>X LOS LAGOS</v>
      </c>
    </row>
    <row r="299" spans="1:6" x14ac:dyDescent="0.2">
      <c r="A299" s="81" t="s">
        <v>456</v>
      </c>
      <c r="B299" s="81" t="s">
        <v>86</v>
      </c>
      <c r="C299" s="81" t="s">
        <v>87</v>
      </c>
      <c r="D299" s="81" t="s">
        <v>88</v>
      </c>
      <c r="E299" s="82">
        <v>13</v>
      </c>
      <c r="F299" s="82" t="str">
        <f t="shared" si="4"/>
        <v>RM METROPOLITANA</v>
      </c>
    </row>
    <row r="300" spans="1:6" x14ac:dyDescent="0.2">
      <c r="A300" s="81" t="s">
        <v>457</v>
      </c>
      <c r="B300" s="81" t="s">
        <v>137</v>
      </c>
      <c r="C300" s="81" t="s">
        <v>117</v>
      </c>
      <c r="D300" s="81" t="s">
        <v>118</v>
      </c>
      <c r="E300" s="82">
        <v>2</v>
      </c>
      <c r="F300" s="82" t="str">
        <f t="shared" si="4"/>
        <v>II ANTOFAGASTA</v>
      </c>
    </row>
    <row r="301" spans="1:6" x14ac:dyDescent="0.2">
      <c r="A301" s="81" t="s">
        <v>458</v>
      </c>
      <c r="B301" s="81" t="s">
        <v>176</v>
      </c>
      <c r="C301" s="81" t="s">
        <v>90</v>
      </c>
      <c r="D301" s="81" t="s">
        <v>91</v>
      </c>
      <c r="E301" s="82">
        <v>8</v>
      </c>
      <c r="F301" s="82" t="str">
        <f t="shared" si="4"/>
        <v>VIII BIOBÍO</v>
      </c>
    </row>
    <row r="302" spans="1:6" x14ac:dyDescent="0.2">
      <c r="A302" s="81" t="s">
        <v>459</v>
      </c>
      <c r="B302" s="81" t="s">
        <v>209</v>
      </c>
      <c r="C302" s="81" t="s">
        <v>161</v>
      </c>
      <c r="D302" s="81" t="s">
        <v>162</v>
      </c>
      <c r="E302" s="82">
        <v>7</v>
      </c>
      <c r="F302" s="82" t="str">
        <f t="shared" si="4"/>
        <v>VII MAULE</v>
      </c>
    </row>
    <row r="303" spans="1:6" x14ac:dyDescent="0.2">
      <c r="A303" s="81" t="s">
        <v>460</v>
      </c>
      <c r="B303" s="81" t="s">
        <v>164</v>
      </c>
      <c r="C303" s="81" t="s">
        <v>87</v>
      </c>
      <c r="D303" s="81" t="s">
        <v>88</v>
      </c>
      <c r="E303" s="82">
        <v>13</v>
      </c>
      <c r="F303" s="82" t="str">
        <f t="shared" si="4"/>
        <v>RM METROPOLITANA</v>
      </c>
    </row>
    <row r="304" spans="1:6" x14ac:dyDescent="0.2">
      <c r="A304" s="81" t="s">
        <v>461</v>
      </c>
      <c r="B304" s="81" t="s">
        <v>90</v>
      </c>
      <c r="C304" s="81" t="s">
        <v>90</v>
      </c>
      <c r="D304" s="81" t="s">
        <v>91</v>
      </c>
      <c r="E304" s="82">
        <v>8</v>
      </c>
      <c r="F304" s="82" t="str">
        <f t="shared" si="4"/>
        <v>VIII BIOBÍO</v>
      </c>
    </row>
    <row r="305" spans="1:6" ht="22.5" x14ac:dyDescent="0.2">
      <c r="A305" s="81" t="s">
        <v>462</v>
      </c>
      <c r="B305" s="81" t="s">
        <v>190</v>
      </c>
      <c r="C305" s="81" t="s">
        <v>173</v>
      </c>
      <c r="D305" s="81" t="s">
        <v>174</v>
      </c>
      <c r="E305" s="82">
        <v>6</v>
      </c>
      <c r="F305" s="82" t="str">
        <f t="shared" si="4"/>
        <v>VI LIBERTADOR</v>
      </c>
    </row>
    <row r="306" spans="1:6" x14ac:dyDescent="0.2">
      <c r="A306" s="81" t="s">
        <v>463</v>
      </c>
      <c r="B306" s="81" t="s">
        <v>90</v>
      </c>
      <c r="C306" s="81" t="s">
        <v>90</v>
      </c>
      <c r="D306" s="81" t="s">
        <v>91</v>
      </c>
      <c r="E306" s="82">
        <v>8</v>
      </c>
      <c r="F306" s="82" t="str">
        <f t="shared" si="4"/>
        <v>VIII BIOBÍO</v>
      </c>
    </row>
    <row r="307" spans="1:6" x14ac:dyDescent="0.2">
      <c r="A307" s="81" t="s">
        <v>464</v>
      </c>
      <c r="B307" s="81" t="s">
        <v>172</v>
      </c>
      <c r="C307" s="81" t="s">
        <v>173</v>
      </c>
      <c r="D307" s="81" t="s">
        <v>174</v>
      </c>
      <c r="E307" s="82">
        <v>6</v>
      </c>
      <c r="F307" s="82" t="str">
        <f t="shared" si="4"/>
        <v>VI LIBERTADOR</v>
      </c>
    </row>
    <row r="308" spans="1:6" x14ac:dyDescent="0.2">
      <c r="A308" s="81" t="s">
        <v>465</v>
      </c>
      <c r="B308" s="81" t="s">
        <v>176</v>
      </c>
      <c r="C308" s="81" t="s">
        <v>90</v>
      </c>
      <c r="D308" s="81" t="s">
        <v>91</v>
      </c>
      <c r="E308" s="82">
        <v>8</v>
      </c>
      <c r="F308" s="82" t="str">
        <f t="shared" si="4"/>
        <v>VIII BIOBÍO</v>
      </c>
    </row>
    <row r="309" spans="1:6" x14ac:dyDescent="0.2">
      <c r="A309" s="81" t="s">
        <v>466</v>
      </c>
      <c r="B309" s="81" t="s">
        <v>158</v>
      </c>
      <c r="C309" s="81" t="s">
        <v>83</v>
      </c>
      <c r="D309" s="81" t="s">
        <v>84</v>
      </c>
      <c r="E309" s="82">
        <v>5</v>
      </c>
      <c r="F309" s="82" t="str">
        <f t="shared" si="4"/>
        <v>V VALPARAÍSO</v>
      </c>
    </row>
    <row r="310" spans="1:6" x14ac:dyDescent="0.2">
      <c r="A310" s="81" t="s">
        <v>467</v>
      </c>
      <c r="B310" s="81" t="s">
        <v>164</v>
      </c>
      <c r="C310" s="81" t="s">
        <v>87</v>
      </c>
      <c r="D310" s="81" t="s">
        <v>88</v>
      </c>
      <c r="E310" s="82">
        <v>13</v>
      </c>
      <c r="F310" s="82" t="str">
        <f t="shared" si="4"/>
        <v>RM METROPOLITANA</v>
      </c>
    </row>
    <row r="311" spans="1:6" x14ac:dyDescent="0.2">
      <c r="A311" s="81" t="s">
        <v>468</v>
      </c>
      <c r="B311" s="81" t="s">
        <v>82</v>
      </c>
      <c r="C311" s="81" t="s">
        <v>83</v>
      </c>
      <c r="D311" s="81" t="s">
        <v>84</v>
      </c>
      <c r="E311" s="82">
        <v>5</v>
      </c>
      <c r="F311" s="82" t="str">
        <f t="shared" si="4"/>
        <v>V VALPARAÍSO</v>
      </c>
    </row>
    <row r="312" spans="1:6" x14ac:dyDescent="0.2">
      <c r="A312" s="81" t="s">
        <v>469</v>
      </c>
      <c r="B312" s="81" t="s">
        <v>117</v>
      </c>
      <c r="C312" s="81" t="s">
        <v>117</v>
      </c>
      <c r="D312" s="81" t="s">
        <v>118</v>
      </c>
      <c r="E312" s="82">
        <v>2</v>
      </c>
      <c r="F312" s="82" t="str">
        <f t="shared" si="4"/>
        <v>II ANTOFAGASTA</v>
      </c>
    </row>
    <row r="313" spans="1:6" x14ac:dyDescent="0.2">
      <c r="A313" s="81" t="s">
        <v>470</v>
      </c>
      <c r="B313" s="81" t="s">
        <v>233</v>
      </c>
      <c r="C313" s="81" t="s">
        <v>87</v>
      </c>
      <c r="D313" s="81" t="s">
        <v>88</v>
      </c>
      <c r="E313" s="82">
        <v>13</v>
      </c>
      <c r="F313" s="82" t="str">
        <f t="shared" si="4"/>
        <v>RM METROPOLITANA</v>
      </c>
    </row>
    <row r="314" spans="1:6" x14ac:dyDescent="0.2">
      <c r="A314" s="81" t="s">
        <v>471</v>
      </c>
      <c r="B314" s="81" t="s">
        <v>209</v>
      </c>
      <c r="C314" s="81" t="s">
        <v>161</v>
      </c>
      <c r="D314" s="81" t="s">
        <v>162</v>
      </c>
      <c r="E314" s="82">
        <v>7</v>
      </c>
      <c r="F314" s="82" t="str">
        <f t="shared" si="4"/>
        <v>VII MAULE</v>
      </c>
    </row>
    <row r="315" spans="1:6" x14ac:dyDescent="0.2">
      <c r="A315" s="81" t="s">
        <v>472</v>
      </c>
      <c r="B315" s="81" t="s">
        <v>176</v>
      </c>
      <c r="C315" s="81" t="s">
        <v>90</v>
      </c>
      <c r="D315" s="81" t="s">
        <v>91</v>
      </c>
      <c r="E315" s="82">
        <v>8</v>
      </c>
      <c r="F315" s="82" t="str">
        <f t="shared" si="4"/>
        <v>VIII BIOBÍO</v>
      </c>
    </row>
    <row r="316" spans="1:6" x14ac:dyDescent="0.2">
      <c r="A316" s="81" t="s">
        <v>473</v>
      </c>
      <c r="B316" s="81" t="s">
        <v>117</v>
      </c>
      <c r="C316" s="81" t="s">
        <v>117</v>
      </c>
      <c r="D316" s="81" t="s">
        <v>118</v>
      </c>
      <c r="E316" s="82">
        <v>2</v>
      </c>
      <c r="F316" s="82" t="str">
        <f t="shared" si="4"/>
        <v>II ANTOFAGASTA</v>
      </c>
    </row>
    <row r="317" spans="1:6" x14ac:dyDescent="0.2">
      <c r="A317" s="81" t="s">
        <v>474</v>
      </c>
      <c r="B317" s="81" t="s">
        <v>153</v>
      </c>
      <c r="C317" s="81" t="s">
        <v>110</v>
      </c>
      <c r="D317" s="81" t="s">
        <v>111</v>
      </c>
      <c r="E317" s="82">
        <v>9</v>
      </c>
      <c r="F317" s="82" t="str">
        <f t="shared" si="4"/>
        <v>IX LA ARAUCANÍA</v>
      </c>
    </row>
    <row r="318" spans="1:6" x14ac:dyDescent="0.2">
      <c r="A318" s="81" t="s">
        <v>475</v>
      </c>
      <c r="B318" s="81" t="s">
        <v>226</v>
      </c>
      <c r="C318" s="81" t="s">
        <v>161</v>
      </c>
      <c r="D318" s="81" t="s">
        <v>162</v>
      </c>
      <c r="E318" s="82">
        <v>7</v>
      </c>
      <c r="F318" s="82" t="str">
        <f t="shared" si="4"/>
        <v>VII MAULE</v>
      </c>
    </row>
    <row r="319" spans="1:6" x14ac:dyDescent="0.2">
      <c r="A319" s="81" t="s">
        <v>476</v>
      </c>
      <c r="B319" s="81" t="s">
        <v>153</v>
      </c>
      <c r="C319" s="81" t="s">
        <v>110</v>
      </c>
      <c r="D319" s="81" t="s">
        <v>111</v>
      </c>
      <c r="E319" s="82">
        <v>9</v>
      </c>
      <c r="F319" s="82" t="str">
        <f t="shared" si="4"/>
        <v>IX LA ARAUCANÍA</v>
      </c>
    </row>
    <row r="320" spans="1:6" x14ac:dyDescent="0.2">
      <c r="A320" s="81" t="s">
        <v>477</v>
      </c>
      <c r="B320" s="81" t="s">
        <v>141</v>
      </c>
      <c r="C320" s="81" t="s">
        <v>94</v>
      </c>
      <c r="D320" s="81" t="s">
        <v>95</v>
      </c>
      <c r="E320" s="82">
        <v>3</v>
      </c>
      <c r="F320" s="82" t="str">
        <f t="shared" si="4"/>
        <v>III ATACAMA</v>
      </c>
    </row>
    <row r="321" spans="1:6" x14ac:dyDescent="0.2">
      <c r="A321" s="81" t="s">
        <v>478</v>
      </c>
      <c r="B321" s="81" t="s">
        <v>200</v>
      </c>
      <c r="C321" s="81" t="s">
        <v>87</v>
      </c>
      <c r="D321" s="81" t="s">
        <v>88</v>
      </c>
      <c r="E321" s="82">
        <v>13</v>
      </c>
      <c r="F321" s="82" t="str">
        <f t="shared" si="4"/>
        <v>RM METROPOLITANA</v>
      </c>
    </row>
    <row r="322" spans="1:6" x14ac:dyDescent="0.2">
      <c r="A322" s="81" t="s">
        <v>479</v>
      </c>
      <c r="B322" s="81" t="s">
        <v>385</v>
      </c>
      <c r="C322" s="81" t="s">
        <v>114</v>
      </c>
      <c r="D322" s="81" t="s">
        <v>115</v>
      </c>
      <c r="E322" s="82">
        <v>12</v>
      </c>
      <c r="F322" s="82" t="str">
        <f t="shared" si="4"/>
        <v>XII MAGALLANES</v>
      </c>
    </row>
    <row r="323" spans="1:6" x14ac:dyDescent="0.2">
      <c r="A323" s="81" t="s">
        <v>480</v>
      </c>
      <c r="B323" s="81" t="s">
        <v>121</v>
      </c>
      <c r="C323" s="81" t="s">
        <v>90</v>
      </c>
      <c r="D323" s="81" t="s">
        <v>91</v>
      </c>
      <c r="E323" s="82">
        <v>8</v>
      </c>
      <c r="F323" s="82" t="str">
        <f t="shared" ref="F323:F347" si="5">+CONCATENATE(D323," ",C323)</f>
        <v>VIII BIOBÍO</v>
      </c>
    </row>
    <row r="324" spans="1:6" x14ac:dyDescent="0.2">
      <c r="A324" s="81" t="s">
        <v>481</v>
      </c>
      <c r="B324" s="81" t="s">
        <v>319</v>
      </c>
      <c r="C324" s="81" t="s">
        <v>117</v>
      </c>
      <c r="D324" s="81" t="s">
        <v>118</v>
      </c>
      <c r="E324" s="82">
        <v>2</v>
      </c>
      <c r="F324" s="82" t="str">
        <f t="shared" si="5"/>
        <v>II ANTOFAGASTA</v>
      </c>
    </row>
    <row r="325" spans="1:6" x14ac:dyDescent="0.2">
      <c r="A325" s="81" t="s">
        <v>482</v>
      </c>
      <c r="B325" s="81" t="s">
        <v>153</v>
      </c>
      <c r="C325" s="81" t="s">
        <v>110</v>
      </c>
      <c r="D325" s="81" t="s">
        <v>111</v>
      </c>
      <c r="E325" s="82">
        <v>9</v>
      </c>
      <c r="F325" s="82" t="str">
        <f t="shared" si="5"/>
        <v>IX LA ARAUCANÍA</v>
      </c>
    </row>
    <row r="326" spans="1:6" x14ac:dyDescent="0.2">
      <c r="A326" s="81" t="s">
        <v>483</v>
      </c>
      <c r="B326" s="81" t="s">
        <v>176</v>
      </c>
      <c r="C326" s="81" t="s">
        <v>90</v>
      </c>
      <c r="D326" s="81" t="s">
        <v>91</v>
      </c>
      <c r="E326" s="82">
        <v>8</v>
      </c>
      <c r="F326" s="82" t="str">
        <f t="shared" si="5"/>
        <v>VIII BIOBÍO</v>
      </c>
    </row>
    <row r="327" spans="1:6" ht="22.5" x14ac:dyDescent="0.2">
      <c r="A327" s="81" t="s">
        <v>484</v>
      </c>
      <c r="B327" s="81" t="s">
        <v>334</v>
      </c>
      <c r="C327" s="81" t="s">
        <v>114</v>
      </c>
      <c r="D327" s="81" t="s">
        <v>115</v>
      </c>
      <c r="E327" s="82">
        <v>12</v>
      </c>
      <c r="F327" s="82" t="str">
        <f t="shared" si="5"/>
        <v>XII MAGALLANES</v>
      </c>
    </row>
    <row r="328" spans="1:6" x14ac:dyDescent="0.2">
      <c r="A328" s="81" t="s">
        <v>485</v>
      </c>
      <c r="B328" s="81" t="s">
        <v>188</v>
      </c>
      <c r="C328" s="81" t="s">
        <v>127</v>
      </c>
      <c r="D328" s="81" t="s">
        <v>128</v>
      </c>
      <c r="E328" s="82">
        <v>11</v>
      </c>
      <c r="F328" s="82" t="str">
        <f t="shared" si="5"/>
        <v>XI AYSÉN</v>
      </c>
    </row>
    <row r="329" spans="1:6" x14ac:dyDescent="0.2">
      <c r="A329" s="81" t="s">
        <v>486</v>
      </c>
      <c r="B329" s="81" t="s">
        <v>109</v>
      </c>
      <c r="C329" s="81" t="s">
        <v>110</v>
      </c>
      <c r="D329" s="81" t="s">
        <v>111</v>
      </c>
      <c r="E329" s="82">
        <v>9</v>
      </c>
      <c r="F329" s="82" t="str">
        <f t="shared" si="5"/>
        <v>IX LA ARAUCANÍA</v>
      </c>
    </row>
    <row r="330" spans="1:6" x14ac:dyDescent="0.2">
      <c r="A330" s="81" t="s">
        <v>487</v>
      </c>
      <c r="B330" s="81" t="s">
        <v>132</v>
      </c>
      <c r="C330" s="81" t="s">
        <v>90</v>
      </c>
      <c r="D330" s="81" t="s">
        <v>91</v>
      </c>
      <c r="E330" s="82">
        <v>8</v>
      </c>
      <c r="F330" s="82" t="str">
        <f t="shared" si="5"/>
        <v>VIII BIOBÍO</v>
      </c>
    </row>
    <row r="331" spans="1:6" x14ac:dyDescent="0.2">
      <c r="A331" s="81" t="s">
        <v>488</v>
      </c>
      <c r="B331" s="81" t="s">
        <v>90</v>
      </c>
      <c r="C331" s="81" t="s">
        <v>90</v>
      </c>
      <c r="D331" s="81" t="s">
        <v>91</v>
      </c>
      <c r="E331" s="82">
        <v>8</v>
      </c>
      <c r="F331" s="82" t="str">
        <f t="shared" si="5"/>
        <v>VIII BIOBÍO</v>
      </c>
    </row>
    <row r="332" spans="1:6" x14ac:dyDescent="0.2">
      <c r="A332" s="81" t="s">
        <v>489</v>
      </c>
      <c r="B332" s="81" t="s">
        <v>215</v>
      </c>
      <c r="C332" s="81" t="s">
        <v>216</v>
      </c>
      <c r="D332" s="81" t="s">
        <v>217</v>
      </c>
      <c r="E332" s="82">
        <v>15</v>
      </c>
      <c r="F332" s="82" t="str">
        <f t="shared" si="5"/>
        <v>XV LOS RÍOS</v>
      </c>
    </row>
    <row r="333" spans="1:6" x14ac:dyDescent="0.2">
      <c r="A333" s="81" t="s">
        <v>490</v>
      </c>
      <c r="B333" s="81" t="s">
        <v>93</v>
      </c>
      <c r="C333" s="81" t="s">
        <v>94</v>
      </c>
      <c r="D333" s="81" t="s">
        <v>95</v>
      </c>
      <c r="E333" s="82">
        <v>3</v>
      </c>
      <c r="F333" s="82" t="str">
        <f t="shared" si="5"/>
        <v>III ATACAMA</v>
      </c>
    </row>
    <row r="334" spans="1:6" x14ac:dyDescent="0.2">
      <c r="A334" s="81" t="s">
        <v>491</v>
      </c>
      <c r="B334" s="81" t="s">
        <v>83</v>
      </c>
      <c r="C334" s="81" t="s">
        <v>83</v>
      </c>
      <c r="D334" s="81" t="s">
        <v>84</v>
      </c>
      <c r="E334" s="82">
        <v>5</v>
      </c>
      <c r="F334" s="82" t="str">
        <f t="shared" si="5"/>
        <v>V VALPARAÍSO</v>
      </c>
    </row>
    <row r="335" spans="1:6" x14ac:dyDescent="0.2">
      <c r="A335" s="81" t="s">
        <v>492</v>
      </c>
      <c r="B335" s="81" t="s">
        <v>226</v>
      </c>
      <c r="C335" s="81" t="s">
        <v>161</v>
      </c>
      <c r="D335" s="81" t="s">
        <v>162</v>
      </c>
      <c r="E335" s="82">
        <v>7</v>
      </c>
      <c r="F335" s="82" t="str">
        <f t="shared" si="5"/>
        <v>VII MAULE</v>
      </c>
    </row>
    <row r="336" spans="1:6" x14ac:dyDescent="0.2">
      <c r="A336" s="81" t="s">
        <v>493</v>
      </c>
      <c r="B336" s="81" t="s">
        <v>109</v>
      </c>
      <c r="C336" s="81" t="s">
        <v>110</v>
      </c>
      <c r="D336" s="81" t="s">
        <v>111</v>
      </c>
      <c r="E336" s="82">
        <v>9</v>
      </c>
      <c r="F336" s="82" t="str">
        <f t="shared" si="5"/>
        <v>IX LA ARAUCANÍA</v>
      </c>
    </row>
    <row r="337" spans="1:6" x14ac:dyDescent="0.2">
      <c r="A337" s="81" t="s">
        <v>494</v>
      </c>
      <c r="B337" s="81" t="s">
        <v>105</v>
      </c>
      <c r="C337" s="81" t="s">
        <v>106</v>
      </c>
      <c r="D337" s="81" t="s">
        <v>107</v>
      </c>
      <c r="E337" s="82">
        <v>4</v>
      </c>
      <c r="F337" s="82" t="str">
        <f t="shared" si="5"/>
        <v>IV COQUIMBO</v>
      </c>
    </row>
    <row r="338" spans="1:6" x14ac:dyDescent="0.2">
      <c r="A338" s="81" t="s">
        <v>495</v>
      </c>
      <c r="B338" s="81" t="s">
        <v>153</v>
      </c>
      <c r="C338" s="81" t="s">
        <v>110</v>
      </c>
      <c r="D338" s="81" t="s">
        <v>111</v>
      </c>
      <c r="E338" s="82">
        <v>9</v>
      </c>
      <c r="F338" s="82" t="str">
        <f t="shared" si="5"/>
        <v>IX LA ARAUCANÍA</v>
      </c>
    </row>
    <row r="339" spans="1:6" x14ac:dyDescent="0.2">
      <c r="A339" s="81" t="s">
        <v>496</v>
      </c>
      <c r="B339" s="81" t="s">
        <v>197</v>
      </c>
      <c r="C339" s="81" t="s">
        <v>161</v>
      </c>
      <c r="D339" s="81" t="s">
        <v>162</v>
      </c>
      <c r="E339" s="82">
        <v>7</v>
      </c>
      <c r="F339" s="82" t="str">
        <f t="shared" si="5"/>
        <v>VII MAULE</v>
      </c>
    </row>
    <row r="340" spans="1:6" x14ac:dyDescent="0.2">
      <c r="A340" s="81" t="s">
        <v>497</v>
      </c>
      <c r="B340" s="81" t="s">
        <v>83</v>
      </c>
      <c r="C340" s="81" t="s">
        <v>83</v>
      </c>
      <c r="D340" s="81" t="s">
        <v>84</v>
      </c>
      <c r="E340" s="82">
        <v>5</v>
      </c>
      <c r="F340" s="82" t="str">
        <f t="shared" si="5"/>
        <v>V VALPARAÍSO</v>
      </c>
    </row>
    <row r="341" spans="1:6" x14ac:dyDescent="0.2">
      <c r="A341" s="81" t="s">
        <v>498</v>
      </c>
      <c r="B341" s="81" t="s">
        <v>153</v>
      </c>
      <c r="C341" s="81" t="s">
        <v>110</v>
      </c>
      <c r="D341" s="81" t="s">
        <v>111</v>
      </c>
      <c r="E341" s="82">
        <v>9</v>
      </c>
      <c r="F341" s="82" t="str">
        <f t="shared" si="5"/>
        <v>IX LA ARAUCANÍA</v>
      </c>
    </row>
    <row r="342" spans="1:6" x14ac:dyDescent="0.2">
      <c r="A342" s="81" t="s">
        <v>499</v>
      </c>
      <c r="B342" s="81" t="s">
        <v>83</v>
      </c>
      <c r="C342" s="81" t="s">
        <v>83</v>
      </c>
      <c r="D342" s="81" t="s">
        <v>84</v>
      </c>
      <c r="E342" s="82">
        <v>5</v>
      </c>
      <c r="F342" s="82" t="str">
        <f t="shared" si="5"/>
        <v>V VALPARAÍSO</v>
      </c>
    </row>
    <row r="343" spans="1:6" x14ac:dyDescent="0.2">
      <c r="A343" s="81" t="s">
        <v>500</v>
      </c>
      <c r="B343" s="81" t="s">
        <v>164</v>
      </c>
      <c r="C343" s="81" t="s">
        <v>87</v>
      </c>
      <c r="D343" s="81" t="s">
        <v>88</v>
      </c>
      <c r="E343" s="82">
        <v>13</v>
      </c>
      <c r="F343" s="82" t="str">
        <f t="shared" si="5"/>
        <v>RM METROPOLITANA</v>
      </c>
    </row>
    <row r="344" spans="1:6" x14ac:dyDescent="0.2">
      <c r="A344" s="81" t="s">
        <v>501</v>
      </c>
      <c r="B344" s="81" t="s">
        <v>197</v>
      </c>
      <c r="C344" s="81" t="s">
        <v>161</v>
      </c>
      <c r="D344" s="81" t="s">
        <v>162</v>
      </c>
      <c r="E344" s="82">
        <v>7</v>
      </c>
      <c r="F344" s="82" t="str">
        <f t="shared" si="5"/>
        <v>VII MAULE</v>
      </c>
    </row>
    <row r="345" spans="1:6" x14ac:dyDescent="0.2">
      <c r="A345" s="81" t="s">
        <v>502</v>
      </c>
      <c r="B345" s="81" t="s">
        <v>90</v>
      </c>
      <c r="C345" s="81" t="s">
        <v>90</v>
      </c>
      <c r="D345" s="81" t="s">
        <v>91</v>
      </c>
      <c r="E345" s="82">
        <v>8</v>
      </c>
      <c r="F345" s="82" t="str">
        <f t="shared" si="5"/>
        <v>VIII BIOBÍO</v>
      </c>
    </row>
    <row r="346" spans="1:6" x14ac:dyDescent="0.2">
      <c r="A346" s="81" t="s">
        <v>503</v>
      </c>
      <c r="B346" s="81" t="s">
        <v>132</v>
      </c>
      <c r="C346" s="81" t="s">
        <v>90</v>
      </c>
      <c r="D346" s="81" t="s">
        <v>91</v>
      </c>
      <c r="E346" s="82">
        <v>8</v>
      </c>
      <c r="F346" s="82" t="str">
        <f t="shared" si="5"/>
        <v>VIII BIOBÍO</v>
      </c>
    </row>
    <row r="347" spans="1:6" x14ac:dyDescent="0.2">
      <c r="A347" s="82" t="s">
        <v>504</v>
      </c>
      <c r="B347" s="82" t="s">
        <v>134</v>
      </c>
      <c r="C347" s="82" t="s">
        <v>83</v>
      </c>
      <c r="D347" s="81" t="s">
        <v>84</v>
      </c>
      <c r="E347" s="82">
        <v>5</v>
      </c>
      <c r="F347" s="82" t="str">
        <f t="shared" si="5"/>
        <v>V VALPARAÍSO</v>
      </c>
    </row>
  </sheetData>
  <sheetProtection password="CAAB" sheet="1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SOLICITUD</vt:lpstr>
      <vt:lpstr>HA</vt:lpstr>
      <vt:lpstr>Hoja1</vt:lpstr>
      <vt:lpstr>SOLICITUD!Área_de_impresión</vt:lpstr>
      <vt:lpstr>comunas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Palominos Gajardo</dc:creator>
  <cp:lastModifiedBy>Seguimiento</cp:lastModifiedBy>
  <cp:lastPrinted>2018-05-04T14:13:31Z</cp:lastPrinted>
  <dcterms:created xsi:type="dcterms:W3CDTF">2018-04-26T15:48:44Z</dcterms:created>
  <dcterms:modified xsi:type="dcterms:W3CDTF">2018-12-05T13:31:11Z</dcterms:modified>
</cp:coreProperties>
</file>