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codeName="ThisWorkbook"/>
  <mc:AlternateContent xmlns:mc="http://schemas.openxmlformats.org/markup-compatibility/2006">
    <mc:Choice Requires="x15">
      <x15ac:absPath xmlns:x15ac="http://schemas.microsoft.com/office/spreadsheetml/2010/11/ac" url="/Users/nico/Code/tasador/web/appraisal/static/appraisal/"/>
    </mc:Choice>
  </mc:AlternateContent>
  <xr:revisionPtr revIDLastSave="0" documentId="13_ncr:1_{0B8319AD-30E7-F24D-B085-E65A74EEBCAD}" xr6:coauthVersionLast="40" xr6:coauthVersionMax="40" xr10:uidLastSave="{00000000-0000-0000-0000-000000000000}"/>
  <bookViews>
    <workbookView xWindow="940" yWindow="1080" windowWidth="21500" windowHeight="14820" xr2:uid="{00000000-000D-0000-FFFF-FFFF00000000}"/>
  </bookViews>
  <sheets>
    <sheet name="INFORME TASACION" sheetId="38" r:id="rId1"/>
    <sheet name="VALORIZACION" sheetId="35" r:id="rId2"/>
  </sheets>
  <definedNames>
    <definedName name="_xlnm._FilterDatabase" localSheetId="0" hidden="1">'INFORME TASACION'!$B$11:$AQ$28</definedName>
    <definedName name="firma_1" localSheetId="0">#REF!</definedName>
    <definedName name="firma_1">#REF!</definedName>
    <definedName name="_xlnm.Print_Area" localSheetId="0">'INFORME TASACION'!$A$1:$BJ$370</definedName>
  </definedNames>
  <calcPr calcId="191029"/>
</workbook>
</file>

<file path=xl/calcChain.xml><?xml version="1.0" encoding="utf-8"?>
<calcChain xmlns="http://schemas.openxmlformats.org/spreadsheetml/2006/main">
  <c r="W177" i="38" l="1"/>
  <c r="AV173" i="38"/>
  <c r="BA173" i="38" s="1"/>
  <c r="AV174" i="38"/>
  <c r="BA174" i="38" s="1"/>
  <c r="AV175" i="38"/>
  <c r="BA175" i="38" s="1"/>
  <c r="AV176" i="38"/>
  <c r="BA176" i="38" s="1"/>
  <c r="AV179" i="38"/>
  <c r="BA179" i="38" s="1"/>
  <c r="AF142" i="38"/>
  <c r="AV180" i="38"/>
  <c r="BA180" i="38" s="1"/>
  <c r="AV182" i="38"/>
  <c r="BA182" i="38" s="1"/>
  <c r="AV183" i="38"/>
  <c r="BA183" i="38" s="1"/>
  <c r="AV184" i="38"/>
  <c r="BA184" i="38" s="1"/>
  <c r="W185" i="38"/>
  <c r="AV190" i="38"/>
  <c r="BM129" i="38" s="1"/>
  <c r="BA187" i="38"/>
  <c r="BA188" i="38"/>
  <c r="BA189" i="38"/>
  <c r="AP88" i="38"/>
  <c r="BE179" i="38"/>
  <c r="BE182" i="38"/>
  <c r="BE183" i="38"/>
  <c r="BE184" i="38"/>
  <c r="BE187" i="38"/>
  <c r="BE188" i="38"/>
  <c r="BE189" i="38"/>
  <c r="AH90" i="38"/>
  <c r="AR132" i="38"/>
  <c r="AX132" i="38"/>
  <c r="BL132" i="38"/>
  <c r="AR133" i="38"/>
  <c r="AX133" i="38"/>
  <c r="BL133" i="38"/>
  <c r="AR134" i="38"/>
  <c r="AX134" i="38"/>
  <c r="BL134" i="38"/>
  <c r="AR135" i="38"/>
  <c r="AX135" i="38"/>
  <c r="BL135" i="38"/>
  <c r="AR136" i="38"/>
  <c r="AX136" i="38"/>
  <c r="BL136" i="38"/>
  <c r="BL137" i="38"/>
  <c r="BL138" i="38"/>
  <c r="BL139" i="38"/>
  <c r="Z140" i="38"/>
  <c r="AF140" i="38"/>
  <c r="BD140" i="38"/>
  <c r="Z141" i="38"/>
  <c r="AF141" i="38"/>
  <c r="AX141" i="38" s="1"/>
  <c r="AL141" i="38"/>
  <c r="BD141" i="38"/>
  <c r="AR141" i="38"/>
  <c r="Z142" i="38"/>
  <c r="AL142" i="38"/>
  <c r="AH173" i="38"/>
  <c r="AO173" i="38"/>
  <c r="AO177" i="38" s="1"/>
  <c r="AH177" i="38" s="1"/>
  <c r="AH174" i="38"/>
  <c r="AO174" i="38" s="1"/>
  <c r="AH175" i="38"/>
  <c r="AO175" i="38" s="1"/>
  <c r="AH176" i="38"/>
  <c r="AO176" i="38" s="1"/>
  <c r="AH179" i="38"/>
  <c r="AO179" i="38" s="1"/>
  <c r="AO185" i="38" s="1"/>
  <c r="AH182" i="38"/>
  <c r="AO182" i="38" s="1"/>
  <c r="AH183" i="38"/>
  <c r="AO183" i="38"/>
  <c r="AH184" i="38"/>
  <c r="AO184" i="38" s="1"/>
  <c r="AO187" i="38"/>
  <c r="AO188" i="38"/>
  <c r="AO190" i="38" s="1"/>
  <c r="AO189" i="38"/>
  <c r="AH180" i="38"/>
  <c r="AO180" i="38" s="1"/>
  <c r="BE180" i="38"/>
  <c r="BE185" i="38" s="1"/>
  <c r="AV181" i="38"/>
  <c r="BA181" i="38" s="1"/>
  <c r="AH181" i="38"/>
  <c r="AO181" i="38" s="1"/>
  <c r="BE181" i="38"/>
  <c r="BE190" i="38" l="1"/>
  <c r="BA190" i="38"/>
  <c r="BE192" i="38"/>
  <c r="AT89" i="38" s="1"/>
  <c r="BB89" i="38" s="1"/>
  <c r="AH185" i="38"/>
  <c r="BA185" i="38"/>
  <c r="AV177" i="38"/>
  <c r="AL177" i="38" s="1"/>
  <c r="BM127" i="38" s="1"/>
  <c r="BA177" i="38"/>
  <c r="BL141" i="38"/>
  <c r="AR140" i="38"/>
  <c r="AX140" i="38"/>
  <c r="BL140" i="38"/>
  <c r="AV185" i="38"/>
  <c r="AL185" i="38" s="1"/>
  <c r="BA192" i="38" l="1"/>
  <c r="AT86" i="38" s="1"/>
  <c r="BB86" i="38" s="1"/>
  <c r="BM128" i="38"/>
  <c r="AV192" i="38"/>
  <c r="AT88" i="38" l="1"/>
  <c r="BB88" i="38" s="1"/>
  <c r="BD142" i="38"/>
  <c r="AO192" i="38"/>
  <c r="BA202" i="38"/>
  <c r="BM141" i="38"/>
  <c r="BN141" i="38" s="1"/>
  <c r="BM135" i="38"/>
  <c r="BN135" i="38" s="1"/>
  <c r="BM134" i="38"/>
  <c r="BN134" i="38" s="1"/>
  <c r="BM133" i="38"/>
  <c r="BN133" i="38" s="1"/>
  <c r="BM137" i="38"/>
  <c r="BN137" i="38" s="1"/>
  <c r="BM140" i="38"/>
  <c r="BN140" i="38" s="1"/>
  <c r="BM132" i="38"/>
  <c r="BN132" i="38" s="1"/>
  <c r="BM139" i="38"/>
  <c r="BN139" i="38" s="1"/>
  <c r="BM136" i="38"/>
  <c r="BN136" i="38" s="1"/>
  <c r="BM138" i="38"/>
  <c r="BN138" i="38" s="1"/>
  <c r="AM202" i="38" l="1"/>
  <c r="BA203" i="38"/>
  <c r="AM203" i="38" s="1"/>
  <c r="BA204" i="38"/>
  <c r="AM204" i="38" s="1"/>
  <c r="BB122" i="38"/>
  <c r="AX142" i="38"/>
  <c r="AR142" i="38"/>
  <c r="BL142" i="38"/>
  <c r="AZ128" i="38" l="1"/>
  <c r="BB126" i="38"/>
  <c r="BB124" i="38"/>
  <c r="BB127" i="38" s="1"/>
  <c r="BM142" i="38"/>
  <c r="BN142" i="38" s="1"/>
  <c r="B125" i="38" l="1"/>
</calcChain>
</file>

<file path=xl/sharedStrings.xml><?xml version="1.0" encoding="utf-8"?>
<sst xmlns="http://schemas.openxmlformats.org/spreadsheetml/2006/main" count="442" uniqueCount="320">
  <si>
    <t>Código Banco</t>
  </si>
  <si>
    <t>UF</t>
  </si>
  <si>
    <t>BIENES RAICES URBANOS</t>
  </si>
  <si>
    <t>CLIENTE</t>
  </si>
  <si>
    <t>PROPIETARIO</t>
  </si>
  <si>
    <t>ROL DE AVALUO</t>
  </si>
  <si>
    <t>REGION</t>
  </si>
  <si>
    <t>TASADOR</t>
  </si>
  <si>
    <t>VIDA UTIL REMANENTE</t>
  </si>
  <si>
    <t>AVALUO FISCAL ($)</t>
  </si>
  <si>
    <t>ACOGIDA A</t>
  </si>
  <si>
    <t>DFL 2</t>
  </si>
  <si>
    <t>SELLO VERDE</t>
  </si>
  <si>
    <t>OCUPANTE</t>
  </si>
  <si>
    <t>TIPO DE BIEN</t>
  </si>
  <si>
    <t>USO ACTUAL</t>
  </si>
  <si>
    <t>RECEPCION FINAL N°</t>
  </si>
  <si>
    <t>EXPROPIACION</t>
  </si>
  <si>
    <t>Meses</t>
  </si>
  <si>
    <t>AVALUOS</t>
  </si>
  <si>
    <t>Unidad</t>
  </si>
  <si>
    <t>Cantidad</t>
  </si>
  <si>
    <t>$ / m2</t>
  </si>
  <si>
    <t>U.F. / m2</t>
  </si>
  <si>
    <t>Valor $</t>
  </si>
  <si>
    <t>Valor U.F.</t>
  </si>
  <si>
    <t>Subtotal Terrenos</t>
  </si>
  <si>
    <t>Subtotal Construcciones</t>
  </si>
  <si>
    <t>Obras Complementarias:</t>
  </si>
  <si>
    <t>Subtotal Obras Complementarias</t>
  </si>
  <si>
    <t>UF Valor Comercial</t>
  </si>
  <si>
    <t>DESCRIPCIÓN GENERAL</t>
  </si>
  <si>
    <t>HIPOTECARIO</t>
  </si>
  <si>
    <t xml:space="preserve">          CARACTERISTICAS DE CONSTRUCCION</t>
  </si>
  <si>
    <t>RUT CLIENTE</t>
  </si>
  <si>
    <t>DIRECCIÓN</t>
  </si>
  <si>
    <t>COMUNA</t>
  </si>
  <si>
    <t>ANTIGÜEDAD</t>
  </si>
  <si>
    <t>FOTOGRAFIA  PRINCIPAL</t>
  </si>
  <si>
    <t>PLANO  DE  UBICACIÓN</t>
  </si>
  <si>
    <t xml:space="preserve">VALOR DE RENTA </t>
  </si>
  <si>
    <t>MERCADO OBJETIVO</t>
  </si>
  <si>
    <t xml:space="preserve">SOLICITANTE </t>
  </si>
  <si>
    <t>EJECUTIVO</t>
  </si>
  <si>
    <t>CIUDAD</t>
  </si>
  <si>
    <t>RUT</t>
  </si>
  <si>
    <t>Terreno</t>
  </si>
  <si>
    <t xml:space="preserve">CUADRO DE AVALUOS </t>
  </si>
  <si>
    <t>ANALISIS DE MUESTRAS</t>
  </si>
  <si>
    <t>RUT PROPIETARIO</t>
  </si>
  <si>
    <t>VALOR DE RENTA</t>
  </si>
  <si>
    <t xml:space="preserve">VALOR COMERCIAL </t>
  </si>
  <si>
    <t>Valores de Tasación</t>
  </si>
  <si>
    <t>$</t>
  </si>
  <si>
    <t>VALOR LIQUIDEZ</t>
  </si>
  <si>
    <t>MONTO SEGURO</t>
  </si>
  <si>
    <t>FIRMA TASADOR</t>
  </si>
  <si>
    <t>FIRMA SUPERVISOR BANCO</t>
  </si>
  <si>
    <t>No</t>
  </si>
  <si>
    <t>Prenda</t>
  </si>
  <si>
    <t>Recep.</t>
  </si>
  <si>
    <t>DESCRIPCION SECTOR</t>
  </si>
  <si>
    <t>EMPRESA</t>
  </si>
  <si>
    <t>VIVIENDA SOCIAL</t>
  </si>
  <si>
    <t>PERM.  EDIFICACION N°</t>
  </si>
  <si>
    <t xml:space="preserve">USO EXCLUSIVO SUBGERENCIA  TASACIONES BANCO SANTANDER </t>
  </si>
  <si>
    <t>DESTINO SEGÚN SII</t>
  </si>
  <si>
    <t>Valor Comercial</t>
  </si>
  <si>
    <t>Valor Liquidez</t>
  </si>
  <si>
    <t>Valor Seguro</t>
  </si>
  <si>
    <t>U.F.</t>
  </si>
  <si>
    <t>Nombre y Firma</t>
  </si>
  <si>
    <t>Valor Seguro UF</t>
  </si>
  <si>
    <t>Valor visado UF</t>
  </si>
  <si>
    <t>USO EXCLUSIVO  TASACIONES</t>
  </si>
  <si>
    <t>Si</t>
  </si>
  <si>
    <t>Material</t>
  </si>
  <si>
    <t>A-Acero</t>
  </si>
  <si>
    <t>B-Hormigon</t>
  </si>
  <si>
    <t>C-Albañileria</t>
  </si>
  <si>
    <t>E-Madera</t>
  </si>
  <si>
    <t>G-Metalcom</t>
  </si>
  <si>
    <t>I-Prefab. Hormigón</t>
  </si>
  <si>
    <t>H-Prefab. Madera</t>
  </si>
  <si>
    <t>J-Otros</t>
  </si>
  <si>
    <t>D-Piedra/Bloque</t>
  </si>
  <si>
    <t>A</t>
  </si>
  <si>
    <t>B</t>
  </si>
  <si>
    <t>C</t>
  </si>
  <si>
    <t>D</t>
  </si>
  <si>
    <t>E</t>
  </si>
  <si>
    <t>G</t>
  </si>
  <si>
    <t>H</t>
  </si>
  <si>
    <t>I</t>
  </si>
  <si>
    <t>J</t>
  </si>
  <si>
    <t>Construcciones</t>
  </si>
  <si>
    <t>Código Empresa</t>
  </si>
  <si>
    <t>m²</t>
  </si>
  <si>
    <t>PROMEDIO MUESTRAS OFERTA ACTUAL</t>
  </si>
  <si>
    <t>PROPIEDAD ANALIZADA</t>
  </si>
  <si>
    <t>Departamento</t>
  </si>
  <si>
    <t>Casa</t>
  </si>
  <si>
    <t>Parcela agrado</t>
  </si>
  <si>
    <t>USO FUTURO</t>
  </si>
  <si>
    <t>COMERCIAL</t>
  </si>
  <si>
    <t>PROFESIONAL (oficina)</t>
  </si>
  <si>
    <t>HABITACIONAL</t>
  </si>
  <si>
    <t>INDUSTRIAL</t>
  </si>
  <si>
    <t>Sitio urbano</t>
  </si>
  <si>
    <t>Informe Anterior</t>
  </si>
  <si>
    <t>Fecha</t>
  </si>
  <si>
    <t>CONST. DESMONTABLES</t>
  </si>
  <si>
    <t xml:space="preserve">COORDENADAS </t>
  </si>
  <si>
    <t xml:space="preserve">VALORES  DE TASACION RECOMENDADOS BANCO </t>
  </si>
  <si>
    <t>Año</t>
  </si>
  <si>
    <t>VALOR FINAL RECOMENDADO TASADOR</t>
  </si>
  <si>
    <t>m² útiles edificación</t>
  </si>
  <si>
    <t>m² útiles terreno</t>
  </si>
  <si>
    <t>Observaciones</t>
  </si>
  <si>
    <t>O.G.U. y C.</t>
  </si>
  <si>
    <t>P.R.C.</t>
  </si>
  <si>
    <t>Ley  Pereira</t>
  </si>
  <si>
    <t>Ley N° 19583</t>
  </si>
  <si>
    <t>Ley N° 19667</t>
  </si>
  <si>
    <t>Ley N° 19727</t>
  </si>
  <si>
    <t>Ley N° 20.251</t>
  </si>
  <si>
    <t>Ley N° 6071</t>
  </si>
  <si>
    <t>Ninguna</t>
  </si>
  <si>
    <t>Antigüedad</t>
  </si>
  <si>
    <t>Pc. agrorresidencial</t>
  </si>
  <si>
    <t>Parcela eriaza</t>
  </si>
  <si>
    <t>Sitio Urbano</t>
  </si>
  <si>
    <t>Sitio Rural</t>
  </si>
  <si>
    <t>Oficina</t>
  </si>
  <si>
    <t>Local  Comercial</t>
  </si>
  <si>
    <t>Edificio especifico</t>
  </si>
  <si>
    <t>Industrial</t>
  </si>
  <si>
    <t>Bodega (edificio)</t>
  </si>
  <si>
    <t>Bodega Industrial</t>
  </si>
  <si>
    <t>Estacionamiento</t>
  </si>
  <si>
    <t xml:space="preserve">Unidad Económica </t>
  </si>
  <si>
    <t>En Construc. (viv.)</t>
  </si>
  <si>
    <t>En Construc. (otro)</t>
  </si>
  <si>
    <t>Otro</t>
  </si>
  <si>
    <t>F</t>
  </si>
  <si>
    <t>F-Adobe</t>
  </si>
  <si>
    <t>INFORME DE TASACIÓN</t>
  </si>
  <si>
    <t>Latitud:</t>
  </si>
  <si>
    <t>Longitud:</t>
  </si>
  <si>
    <t>SITIO ERIAZO</t>
  </si>
  <si>
    <t>Preasignado</t>
  </si>
  <si>
    <t>Matriz</t>
  </si>
  <si>
    <t xml:space="preserve"> VALOR COMERCIAL TASADOR</t>
  </si>
  <si>
    <t>Pc. Agrorresidencial</t>
  </si>
  <si>
    <t>Definitivo</t>
  </si>
  <si>
    <t>En trámite</t>
  </si>
  <si>
    <t>Bien Común</t>
  </si>
  <si>
    <t>Uso y Goce</t>
  </si>
  <si>
    <t>No Enrolado</t>
  </si>
  <si>
    <t>Sin datos</t>
  </si>
  <si>
    <t>CONJUNTO</t>
  </si>
  <si>
    <t>Tipología</t>
  </si>
  <si>
    <t>NO</t>
  </si>
  <si>
    <t>SI</t>
  </si>
  <si>
    <t>COPROP. INMOB.</t>
  </si>
  <si>
    <t>VISADOR BANCO</t>
  </si>
  <si>
    <t>NOTA: INFORME DE USO EXCLUSIVO BANCO PARA VALORIZACION DE GARANTIA.</t>
  </si>
  <si>
    <t>Renta Mensual (U.F.)</t>
  </si>
  <si>
    <t>R. Liquida Anual (U.F.)</t>
  </si>
  <si>
    <t>Tasa (%)</t>
  </si>
  <si>
    <t>DATOS PROPIEDADES (copropiedad inmob.)</t>
  </si>
  <si>
    <t>(Com./terreno)</t>
  </si>
  <si>
    <t>1.</t>
  </si>
  <si>
    <t>2.</t>
  </si>
  <si>
    <t>3.</t>
  </si>
  <si>
    <t>4.</t>
  </si>
  <si>
    <t>5.</t>
  </si>
  <si>
    <t>Pc. Agrado - Eriazo</t>
  </si>
  <si>
    <t>H-Habitacional</t>
  </si>
  <si>
    <t>O-Oficina</t>
  </si>
  <si>
    <t>C-Comercio</t>
  </si>
  <si>
    <t>I-Industria</t>
  </si>
  <si>
    <t>L-Bodega</t>
  </si>
  <si>
    <t>Z-Estacionamiento</t>
  </si>
  <si>
    <t>D-Deportes y Rec.</t>
  </si>
  <si>
    <t>E-Educación y Cult.</t>
  </si>
  <si>
    <t>VALOR MÁXIMO RECOMENDADO</t>
  </si>
  <si>
    <t>G-Hotel, Motel</t>
  </si>
  <si>
    <t>P-Administración P.</t>
  </si>
  <si>
    <t>Q-Culto</t>
  </si>
  <si>
    <t>S-Salud</t>
  </si>
  <si>
    <t>T-Transporte y Tele.</t>
  </si>
  <si>
    <t>W-Sitio Eriazo</t>
  </si>
  <si>
    <t>A-Agrícola</t>
  </si>
  <si>
    <t>B-Agrícola por Asim.</t>
  </si>
  <si>
    <t>F-Forestal</t>
  </si>
  <si>
    <t>M-Minería</t>
  </si>
  <si>
    <t>K-Bienes Comunes</t>
  </si>
  <si>
    <t>V-Otros no Consid.</t>
  </si>
  <si>
    <r>
      <t>Canon Arriendo UF/m</t>
    </r>
    <r>
      <rPr>
        <vertAlign val="superscript"/>
        <sz val="11"/>
        <rFont val="Arial"/>
        <family val="2"/>
      </rPr>
      <t>2</t>
    </r>
  </si>
  <si>
    <t>Adjuntar Plano georeferenciado de Muestras informadas</t>
  </si>
  <si>
    <t>FOTOGRAFIAS - PLANOS- OTROS</t>
  </si>
  <si>
    <t>Fotografías de Sector y Fachadas (exteriores)</t>
  </si>
  <si>
    <t>Fotografías Interiores de todas las construcciones y de las Obras Complementarias</t>
  </si>
  <si>
    <t>Planos y Fotografías Aérea (DEBE INCLUIR PLANO DEL TERRENO CON SUS DESLINDES - LEGIBLES)/ Avaluo Fiscal</t>
  </si>
  <si>
    <t>mgarrido</t>
  </si>
  <si>
    <t>rmanns</t>
  </si>
  <si>
    <t>jfernandez</t>
  </si>
  <si>
    <t>cperez</t>
  </si>
  <si>
    <t>mfuentealba</t>
  </si>
  <si>
    <t>bkelly</t>
  </si>
  <si>
    <t>lmanzor</t>
  </si>
  <si>
    <t>pblome</t>
  </si>
  <si>
    <t>msolar</t>
  </si>
  <si>
    <t>chidalgo</t>
  </si>
  <si>
    <t>cruiz</t>
  </si>
  <si>
    <t>garrue</t>
  </si>
  <si>
    <t>pgaray</t>
  </si>
  <si>
    <t>josses</t>
  </si>
  <si>
    <t>ccarrasco</t>
  </si>
  <si>
    <t>mportugal</t>
  </si>
  <si>
    <t>clarrain</t>
  </si>
  <si>
    <t>gmunoz</t>
  </si>
  <si>
    <t>irodriguez</t>
  </si>
  <si>
    <t>(V.Com./ m² total)</t>
  </si>
  <si>
    <t>V.02/2017</t>
  </si>
  <si>
    <t>BRP</t>
  </si>
  <si>
    <t>GRC</t>
  </si>
  <si>
    <t>UREC</t>
  </si>
  <si>
    <t>PROTASA LTDA.</t>
  </si>
  <si>
    <t>@</t>
  </si>
  <si>
    <t>Descripción, Expropiación, Plan Regulador :</t>
  </si>
  <si>
    <t>Programa :</t>
  </si>
  <si>
    <t>El valor de renta representa la capacidad del bien que representa la capacidad del bien que se tasa de generar ingresos durante su vida útil, donde los flujos están determinados por el canon de arriendo neto anual, descontados los gastos de responsabilidad del propietario (contribuciones, mantenimiento, reparaciones, seguros). Por otro lado, la tasa de descuento incorpora el factor de riesgo, como aquella mayor o menor probabilidad de desarriendo.</t>
  </si>
  <si>
    <t>Dato</t>
  </si>
  <si>
    <t>OO.CC.</t>
  </si>
  <si>
    <t>Relac.</t>
  </si>
  <si>
    <t>Valor</t>
  </si>
  <si>
    <t>Homol.</t>
  </si>
  <si>
    <t>Aanaliz.</t>
  </si>
  <si>
    <t>PROMEDIO MUESTRAS CBR</t>
  </si>
  <si>
    <t>El criterio de valorización empleado se basó en un análisis de la oferta actual encontrada y registros de cierres de negocios del CBR para propiedades de similares características, ajustándose a condiciones actuales de mercado y ponderando según costos de reposición estimados para las construcciones en su estado actual y según posibilidades reales de reconocimiento comercial.</t>
  </si>
  <si>
    <t>76.214.1000-0</t>
  </si>
  <si>
    <t>Estructura y Terminaciones :</t>
  </si>
  <si>
    <t>Viene de Valorizacion, revisar y cambiar si es necesario.</t>
  </si>
  <si>
    <t>Edif. Rep.</t>
  </si>
  <si>
    <t>Viene de valorizacion - Valor representativo, cambiar si es necesario (Ej. Valorizacion  incluye No regularizables)</t>
  </si>
  <si>
    <t>Viene de valorizacion</t>
  </si>
  <si>
    <t>Te/Edif.</t>
  </si>
  <si>
    <t>Pegar link</t>
  </si>
  <si>
    <t>Dif. "Relación Valor analizada / Ref", no debiera ser mayor a un 10%, siempre que exista oferta de bienes comparables</t>
  </si>
  <si>
    <t>100 % Solo comprueba que datos base utilizados son correctos</t>
  </si>
  <si>
    <t>CONST. DE ADOBE</t>
  </si>
  <si>
    <t>UAI</t>
  </si>
  <si>
    <t>Protasa 07-09-2017 (ag)</t>
  </si>
  <si>
    <t>https://www.portalinmobiliario.com/venta/casa/maipu-metropolitana/3978678-renato-vasquez-1450-uda</t>
  </si>
  <si>
    <t>https://www.portalinmobiliario.com/venta/casa/maipu-metropolitana/3633668-rector-luis-galecio-uda</t>
  </si>
  <si>
    <t>https://www.portalinmobiliario.com/venta/casa/maipu-metropolitana/3993501-clotario-blest-tres-poniente-silva-ca-uda</t>
  </si>
  <si>
    <t>https://www.portalinmobiliario.com/venta/casa/maipu-metropolitana/4332897-vendo-casa-en-maipu-rah-18135-uda</t>
  </si>
  <si>
    <t>https://www.toctoc.com/propiedades/compraparticularsr/casa/maipu/casa-sector-los-heroes-maipu/876495?o=mapa&amp;d=puntomapa</t>
  </si>
  <si>
    <t xml:space="preserve">
Para efectos de estimar el valor comercial del inmueble, se ha considerado un análisis según método de comparación, recogiendo valores de mercado de bienes superiores al estudiado en el sector. No se encuentran bienes similares en la zona. 
Las referencias corresponden a parcelas de agrado de similar tipología, superficies, terminaciones y emplazamiento que el analizado, las que logran un valor promedio ofertado de UF 2.537, con complementos asociados (con OO.CC. en este caso), variando según emplazamiento específico, superficies asociadas, antigüedad, calidad, conjunto al que pertenecen  y obras complementarias asociadas. 
La unidad analizada presenta características dentro de la media del mercado existente, considerando ubicación, programa y emplazamiento. El valor final asignado es el máximo recomendado para efectos de garantía bancaria, ajustado a sus posibilidades de colocación en tiempo prudente, características particulares y situación actual de mercado.</t>
  </si>
  <si>
    <t>solicitanteSucursal</t>
  </si>
  <si>
    <t>solicitanteEjecutivo</t>
  </si>
  <si>
    <t>cliente</t>
  </si>
  <si>
    <t>clienteRut</t>
  </si>
  <si>
    <t>propietario</t>
  </si>
  <si>
    <t>propietarioRut</t>
  </si>
  <si>
    <t>rolType</t>
  </si>
  <si>
    <t>rol</t>
  </si>
  <si>
    <t>tasadorUser</t>
  </si>
  <si>
    <t>tasadorUser.rut</t>
  </si>
  <si>
    <t>lat</t>
  </si>
  <si>
    <t>lng</t>
  </si>
  <si>
    <t>dfl2</t>
  </si>
  <si>
    <t>mercadoObjetivo</t>
  </si>
  <si>
    <t>antiguedad</t>
  </si>
  <si>
    <t>avaluoFiscal</t>
  </si>
  <si>
    <t>vidaUtil</t>
  </si>
  <si>
    <t>acogidaLey</t>
  </si>
  <si>
    <t>selloVerde</t>
  </si>
  <si>
    <t>copropiedadInmobiliaria</t>
  </si>
  <si>
    <t>ocupante</t>
  </si>
  <si>
    <t>tipoBien</t>
  </si>
  <si>
    <t>destinoSII</t>
  </si>
  <si>
    <t>usoActual</t>
  </si>
  <si>
    <t>usoFuturo</t>
  </si>
  <si>
    <t>expropiacion</t>
  </si>
  <si>
    <t>viviendaSocial</t>
  </si>
  <si>
    <t>adobe</t>
  </si>
  <si>
    <t>desmontable</t>
  </si>
  <si>
    <t>permisoEdificacion</t>
  </si>
  <si>
    <t>recepcionFinal</t>
  </si>
  <si>
    <t>generalDescription</t>
  </si>
  <si>
    <t>descripcionSectorAll</t>
  </si>
  <si>
    <t>estructuraTerminaciones</t>
  </si>
  <si>
    <t>programa</t>
  </si>
  <si>
    <t>propertyAddress</t>
  </si>
  <si>
    <t>propertyType</t>
  </si>
  <si>
    <t>builtSquareMeters</t>
  </si>
  <si>
    <t>terrainSquareMeters</t>
  </si>
  <si>
    <t>marketPrice</t>
  </si>
  <si>
    <t>terrain.name</t>
  </si>
  <si>
    <t>terrain.area</t>
  </si>
  <si>
    <t>terrain.UFPerArea</t>
  </si>
  <si>
    <t>construction.name</t>
  </si>
  <si>
    <t>construction.year</t>
  </si>
  <si>
    <t>construction.area</t>
  </si>
  <si>
    <t>construction.UFPerArea</t>
  </si>
  <si>
    <t>construction.material</t>
  </si>
  <si>
    <t>construction.prenda</t>
  </si>
  <si>
    <t>construction.recepcion</t>
  </si>
  <si>
    <t>asset.name</t>
  </si>
  <si>
    <t>asset.value</t>
  </si>
  <si>
    <t>addressCommune</t>
  </si>
  <si>
    <t>address</t>
  </si>
  <si>
    <t>addressRegion</t>
  </si>
  <si>
    <t>solicitanteCodigo</t>
  </si>
  <si>
    <t>id</t>
  </si>
  <si>
    <t>timeModified</t>
  </si>
  <si>
    <t>photo.description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</si>
</sst>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0_);_(* \(#,##0\);_(* &quot;-&quot;_);_(@_)"/>
    <numFmt numFmtId="43" formatCode="_(* #,##0.00_);_(* \(#,##0.00\);_(* &quot;-&quot;??_);_(@_)"/>
    <numFmt numFmtId="164" formatCode="_-* #,##0.00\ _€_-;\-* #,##0.00\ _€_-;_-* &quot;-&quot;??\ _€_-;_-@_-"/>
    <numFmt numFmtId="165" formatCode="_-* #,##0_-;\-* #,##0_-;_-* &quot;-&quot;_-;_-@_-"/>
    <numFmt numFmtId="166" formatCode="_(&quot;$&quot;* #,##0_);_(&quot;$&quot;* \(#,##0\);_(&quot;$&quot;* &quot;-&quot;_);_(@_)"/>
    <numFmt numFmtId="167" formatCode="_(* #,##0_);_(* \(#,##0\);_(* &quot;-&quot;??_);_(@_)"/>
    <numFmt numFmtId="168" formatCode="0.0"/>
    <numFmt numFmtId="169" formatCode="&quot;±&quot;\ #,##0\ &quot;años&quot;"/>
    <numFmt numFmtId="170" formatCode="[$$-340A]\ #,##0"/>
    <numFmt numFmtId="171" formatCode="#,##0_ ;\-#,##0\ "/>
    <numFmt numFmtId="172" formatCode="_-* #,##0.00\ _p_t_a_-;\-* #,##0.00\ _p_t_a_-;_-* &quot;-&quot;??\ _p_t_a_-;_-@_-"/>
    <numFmt numFmtId="173" formatCode="_-* #,##0\ &quot;pta&quot;_-;\-* #,##0\ &quot;pta&quot;_-;_-* &quot;-&quot;\ &quot;pta&quot;_-;_-@_-"/>
    <numFmt numFmtId="174" formatCode="_-* #,##0\ _p_t_a_-;\-* #,##0\ _p_t_a_-;_-* &quot;-&quot;\ _p_t_a_-;_-@_-"/>
    <numFmt numFmtId="175" formatCode="#,##0.00\ \U\.\F\."/>
    <numFmt numFmtId="176" formatCode="#,##0\ \U\.\F\."/>
    <numFmt numFmtId="177" formatCode="0.0%"/>
    <numFmt numFmtId="178" formatCode="#,##0.00\ &quot;uf/m²&quot;"/>
    <numFmt numFmtId="179" formatCode="_(* #,##0.00_);_(* \(#,##0.00\);_(* \-??_);_(@_)"/>
    <numFmt numFmtId="180" formatCode="_(\$* #,##0_);_(\$* \(#,##0\);_(\$* \-_);_(@_)"/>
    <numFmt numFmtId="181" formatCode="_(* #,##0_);_(* \(#,##0\);_(* \-_);_(@_)"/>
    <numFmt numFmtId="182" formatCode="0%;[Red]\-0%"/>
  </numFmts>
  <fonts count="36">
    <font>
      <sz val="10"/>
      <name val="Arial"/>
      <family val="2"/>
    </font>
    <font>
      <sz val="8"/>
      <name val="Arial"/>
      <family val="2"/>
    </font>
    <font>
      <b/>
      <sz val="12"/>
      <color indexed="9"/>
      <name val="Arial"/>
      <family val="2"/>
    </font>
    <font>
      <sz val="12"/>
      <name val="Arial"/>
      <family val="2"/>
    </font>
    <font>
      <b/>
      <sz val="12"/>
      <name val="Arial"/>
      <family val="2"/>
    </font>
    <font>
      <b/>
      <sz val="12"/>
      <color indexed="9"/>
      <name val="MS Sans Serif"/>
      <family val="2"/>
    </font>
    <font>
      <b/>
      <sz val="10"/>
      <name val="Arial"/>
      <family val="2"/>
    </font>
    <font>
      <b/>
      <sz val="11"/>
      <name val="Arial"/>
      <family val="2"/>
    </font>
    <font>
      <sz val="11"/>
      <name val="Arial"/>
      <family val="2"/>
    </font>
    <font>
      <b/>
      <sz val="16"/>
      <color indexed="9"/>
      <name val="Arial"/>
      <family val="2"/>
    </font>
    <font>
      <sz val="10"/>
      <color indexed="9"/>
      <name val="Arial"/>
      <family val="2"/>
    </font>
    <font>
      <sz val="12"/>
      <color indexed="9"/>
      <name val="Arial"/>
      <family val="2"/>
    </font>
    <font>
      <b/>
      <sz val="11"/>
      <color indexed="9"/>
      <name val="Arial"/>
      <family val="2"/>
    </font>
    <font>
      <b/>
      <sz val="11"/>
      <color indexed="18"/>
      <name val="Arial"/>
      <family val="2"/>
    </font>
    <font>
      <b/>
      <sz val="11"/>
      <color indexed="10"/>
      <name val="Arial"/>
      <family val="2"/>
    </font>
    <font>
      <b/>
      <sz val="14"/>
      <name val="Arial"/>
      <family val="2"/>
    </font>
    <font>
      <b/>
      <sz val="9"/>
      <name val="Arial"/>
      <family val="2"/>
    </font>
    <font>
      <b/>
      <sz val="16"/>
      <name val="Arial"/>
      <family val="2"/>
    </font>
    <font>
      <sz val="9"/>
      <name val="Arial"/>
      <family val="2"/>
    </font>
    <font>
      <sz val="11"/>
      <color indexed="9"/>
      <name val="Arial"/>
      <family val="2"/>
    </font>
    <font>
      <sz val="11"/>
      <color indexed="56"/>
      <name val="Arial"/>
      <family val="2"/>
    </font>
    <font>
      <vertAlign val="superscript"/>
      <sz val="11"/>
      <name val="Arial"/>
      <family val="2"/>
    </font>
    <font>
      <sz val="12"/>
      <color indexed="10"/>
      <name val="Arial"/>
      <family val="2"/>
    </font>
    <font>
      <sz val="10"/>
      <name val="Arial"/>
      <family val="2"/>
    </font>
    <font>
      <sz val="11"/>
      <color theme="1"/>
      <name val="Calibri"/>
      <family val="2"/>
      <scheme val="minor"/>
    </font>
    <font>
      <u/>
      <sz val="7.5"/>
      <color rgb="FF0000FF"/>
      <name val="Arial"/>
      <family val="2"/>
    </font>
    <font>
      <u/>
      <sz val="7.5"/>
      <color theme="10"/>
      <name val="Arial"/>
      <family val="2"/>
    </font>
    <font>
      <sz val="8"/>
      <color theme="1"/>
      <name val="Arial"/>
      <family val="2"/>
    </font>
    <font>
      <sz val="12"/>
      <color theme="0"/>
      <name val="Arial"/>
      <family val="2"/>
    </font>
    <font>
      <u/>
      <sz val="10"/>
      <color theme="10"/>
      <name val="Arial"/>
      <family val="2"/>
    </font>
    <font>
      <sz val="10"/>
      <color theme="1"/>
      <name val="Arial"/>
      <family val="2"/>
    </font>
    <font>
      <u/>
      <sz val="10"/>
      <color rgb="FF0000FF"/>
      <name val="Arial"/>
      <family val="2"/>
    </font>
    <font>
      <b/>
      <sz val="10"/>
      <color theme="1" tint="0.499984740745262"/>
      <name val="Arial"/>
      <family val="2"/>
    </font>
    <font>
      <sz val="10"/>
      <color theme="1" tint="0.499984740745262"/>
      <name val="Arial"/>
      <family val="2"/>
    </font>
    <font>
      <u/>
      <sz val="10"/>
      <color theme="1" tint="0.499984740745262"/>
      <name val="Arial"/>
      <family val="2"/>
    </font>
    <font>
      <b/>
      <sz val="11"/>
      <color rgb="FFFF0000"/>
      <name val="Arial"/>
      <family val="2"/>
    </font>
  </fonts>
  <fills count="17">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26"/>
        <bgColor indexed="64"/>
      </patternFill>
    </fill>
    <fill>
      <patternFill patternType="solid">
        <fgColor indexed="51"/>
        <bgColor indexed="64"/>
      </patternFill>
    </fill>
    <fill>
      <patternFill patternType="solid">
        <fgColor indexed="43"/>
        <bgColor indexed="64"/>
      </patternFill>
    </fill>
    <fill>
      <patternFill patternType="solid">
        <fgColor indexed="13"/>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34995574816125979"/>
        <bgColor indexed="64"/>
      </patternFill>
    </fill>
    <fill>
      <patternFill patternType="solid">
        <fgColor rgb="FFFFFFFF"/>
        <bgColor rgb="FF000000"/>
      </patternFill>
    </fill>
  </fills>
  <borders count="143">
    <border>
      <left/>
      <right/>
      <top/>
      <bottom/>
      <diagonal/>
    </border>
    <border>
      <left style="hair">
        <color indexed="64"/>
      </left>
      <right/>
      <top style="hair">
        <color indexed="64"/>
      </top>
      <bottom/>
      <diagonal/>
    </border>
    <border>
      <left/>
      <right/>
      <top style="hair">
        <color indexed="64"/>
      </top>
      <bottom/>
      <diagonal/>
    </border>
    <border>
      <left style="hair">
        <color indexed="64"/>
      </left>
      <right/>
      <top/>
      <bottom/>
      <diagonal/>
    </border>
    <border>
      <left/>
      <right/>
      <top style="medium">
        <color indexed="64"/>
      </top>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hair">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hair">
        <color indexed="64"/>
      </left>
      <right style="medium">
        <color indexed="64"/>
      </right>
      <top/>
      <bottom/>
      <diagonal/>
    </border>
    <border>
      <left/>
      <right style="medium">
        <color indexed="64"/>
      </right>
      <top/>
      <bottom style="medium">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diagonal/>
    </border>
    <border>
      <left style="medium">
        <color indexed="64"/>
      </left>
      <right/>
      <top style="hair">
        <color indexed="64"/>
      </top>
      <bottom style="hair">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top/>
      <bottom style="hair">
        <color indexed="64"/>
      </bottom>
      <diagonal/>
    </border>
    <border>
      <left/>
      <right/>
      <top/>
      <bottom style="hair">
        <color indexed="64"/>
      </bottom>
      <diagonal/>
    </border>
    <border>
      <left/>
      <right style="medium">
        <color indexed="64"/>
      </right>
      <top/>
      <bottom/>
      <diagonal/>
    </border>
    <border>
      <left/>
      <right/>
      <top style="medium">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style="medium">
        <color indexed="64"/>
      </right>
      <top style="medium">
        <color indexed="64"/>
      </top>
      <bottom/>
      <diagonal/>
    </border>
    <border>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style="medium">
        <color indexed="64"/>
      </top>
      <bottom/>
      <diagonal/>
    </border>
    <border>
      <left/>
      <right style="hair">
        <color indexed="64"/>
      </right>
      <top style="medium">
        <color indexed="64"/>
      </top>
      <bottom/>
      <diagonal/>
    </border>
    <border>
      <left style="hair">
        <color indexed="64"/>
      </left>
      <right/>
      <top/>
      <bottom style="medium">
        <color indexed="64"/>
      </bottom>
      <diagonal/>
    </border>
    <border>
      <left/>
      <right style="hair">
        <color indexed="64"/>
      </right>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style="medium">
        <color indexed="64"/>
      </bottom>
      <diagonal/>
    </border>
    <border>
      <left style="hair">
        <color indexed="64"/>
      </left>
      <right/>
      <top style="medium">
        <color indexed="64"/>
      </top>
      <bottom style="hair">
        <color indexed="64"/>
      </bottom>
      <diagonal/>
    </border>
    <border>
      <left/>
      <right style="hair">
        <color indexed="64"/>
      </right>
      <top style="hair">
        <color indexed="64"/>
      </top>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thin">
        <color indexed="64"/>
      </bottom>
      <diagonal/>
    </border>
    <border>
      <left/>
      <right style="hair">
        <color indexed="64"/>
      </right>
      <top style="thin">
        <color indexed="64"/>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style="medium">
        <color indexed="64"/>
      </right>
      <top style="thin">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hair">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1" tint="0.499984740745262"/>
      </top>
      <bottom/>
      <diagonal/>
    </border>
    <border>
      <left/>
      <right/>
      <top/>
      <bottom style="thin">
        <color theme="1"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s>
  <cellStyleXfs count="36">
    <xf numFmtId="0" fontId="0" fillId="0" borderId="0"/>
    <xf numFmtId="0" fontId="25" fillId="0" borderId="0" applyBorder="0" applyAlignment="0" applyProtection="0"/>
    <xf numFmtId="0" fontId="26" fillId="0" borderId="0" applyNumberFormat="0" applyFill="0" applyBorder="0">
      <protection locked="0"/>
    </xf>
    <xf numFmtId="43" fontId="23" fillId="0" borderId="0" applyFont="0" applyFill="0" applyBorder="0" applyAlignment="0" applyProtection="0"/>
    <xf numFmtId="165" fontId="27" fillId="0" borderId="0" applyFont="0" applyFill="0" applyBorder="0" applyAlignment="0" applyProtection="0"/>
    <xf numFmtId="174" fontId="23" fillId="0" borderId="0" applyFont="0" applyFill="0" applyBorder="0" applyAlignment="0" applyProtection="0"/>
    <xf numFmtId="41" fontId="23" fillId="0" borderId="0" applyFont="0" applyFill="0" applyBorder="0" applyAlignment="0" applyProtection="0"/>
    <xf numFmtId="181" fontId="23" fillId="0" borderId="0" applyBorder="0" applyAlignment="0" applyProtection="0"/>
    <xf numFmtId="172" fontId="23" fillId="0" borderId="0" applyFont="0" applyFill="0" applyBorder="0" applyAlignment="0" applyProtection="0"/>
    <xf numFmtId="43" fontId="23" fillId="0" borderId="0" applyFont="0" applyFill="0" applyBorder="0" applyAlignment="0" applyProtection="0"/>
    <xf numFmtId="179" fontId="23" fillId="0" borderId="0" applyBorder="0" applyAlignment="0" applyProtection="0"/>
    <xf numFmtId="173" fontId="23" fillId="0" borderId="0" applyFont="0" applyFill="0" applyBorder="0" applyAlignment="0" applyProtection="0"/>
    <xf numFmtId="166" fontId="23" fillId="0" borderId="0" applyFont="0" applyFill="0" applyBorder="0" applyAlignment="0" applyProtection="0"/>
    <xf numFmtId="180" fontId="23" fillId="0" borderId="0" applyBorder="0" applyAlignment="0" applyProtection="0"/>
    <xf numFmtId="0" fontId="1" fillId="0" borderId="0"/>
    <xf numFmtId="0" fontId="1" fillId="0" borderId="0" applyProtection="0"/>
    <xf numFmtId="0" fontId="1" fillId="0" borderId="0"/>
    <xf numFmtId="0" fontId="23" fillId="0" borderId="0"/>
    <xf numFmtId="0" fontId="23" fillId="0" borderId="0"/>
    <xf numFmtId="0" fontId="27" fillId="0" borderId="0"/>
    <xf numFmtId="0" fontId="23" fillId="0" borderId="0"/>
    <xf numFmtId="0" fontId="27" fillId="0" borderId="0"/>
    <xf numFmtId="0" fontId="27" fillId="0" borderId="0"/>
    <xf numFmtId="0" fontId="23" fillId="0" borderId="0"/>
    <xf numFmtId="0" fontId="23" fillId="0" borderId="0"/>
    <xf numFmtId="0" fontId="24" fillId="0" borderId="0"/>
    <xf numFmtId="0" fontId="24" fillId="0" borderId="0"/>
    <xf numFmtId="0" fontId="24" fillId="0" borderId="0"/>
    <xf numFmtId="0" fontId="24" fillId="0" borderId="0"/>
    <xf numFmtId="0" fontId="27" fillId="0" borderId="0"/>
    <xf numFmtId="0" fontId="27" fillId="0" borderId="0"/>
    <xf numFmtId="9" fontId="23"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3" fillId="0" borderId="0" applyBorder="0" applyAlignment="0" applyProtection="0"/>
    <xf numFmtId="9" fontId="23" fillId="0" borderId="0" applyBorder="0" applyAlignment="0" applyProtection="0"/>
  </cellStyleXfs>
  <cellXfs count="850">
    <xf numFmtId="0" fontId="0" fillId="0" borderId="0" xfId="0"/>
    <xf numFmtId="0" fontId="1" fillId="0" borderId="0" xfId="16" applyFont="1" applyFill="1" applyBorder="1" applyAlignment="1" applyProtection="1"/>
    <xf numFmtId="0" fontId="3" fillId="2" borderId="1" xfId="24" applyFont="1" applyFill="1" applyBorder="1" applyProtection="1"/>
    <xf numFmtId="0" fontId="3" fillId="2" borderId="2" xfId="24" applyFont="1" applyFill="1" applyBorder="1" applyProtection="1"/>
    <xf numFmtId="0" fontId="3" fillId="2" borderId="0" xfId="24" applyFont="1" applyFill="1" applyBorder="1" applyProtection="1"/>
    <xf numFmtId="0" fontId="3" fillId="2" borderId="0" xfId="24" applyFont="1" applyFill="1" applyAlignment="1" applyProtection="1">
      <alignment vertical="center"/>
    </xf>
    <xf numFmtId="0" fontId="3" fillId="0" borderId="0" xfId="24" applyFont="1" applyBorder="1" applyProtection="1"/>
    <xf numFmtId="0" fontId="3" fillId="2" borderId="3" xfId="24" applyFont="1" applyFill="1" applyBorder="1" applyAlignment="1" applyProtection="1">
      <alignment vertical="center"/>
    </xf>
    <xf numFmtId="0" fontId="3" fillId="2" borderId="0" xfId="24" applyFont="1" applyFill="1" applyBorder="1" applyAlignment="1" applyProtection="1">
      <alignment vertical="center"/>
    </xf>
    <xf numFmtId="0" fontId="3" fillId="0" borderId="0" xfId="24" applyFont="1" applyBorder="1" applyAlignment="1" applyProtection="1">
      <alignment vertical="center"/>
    </xf>
    <xf numFmtId="0" fontId="17" fillId="2" borderId="0" xfId="24" applyFont="1" applyFill="1" applyBorder="1" applyAlignment="1" applyProtection="1">
      <alignment vertical="center"/>
    </xf>
    <xf numFmtId="0" fontId="15" fillId="2" borderId="0" xfId="24" applyFont="1" applyFill="1" applyBorder="1" applyAlignment="1" applyProtection="1">
      <alignment vertical="center"/>
    </xf>
    <xf numFmtId="0" fontId="2" fillId="0" borderId="0" xfId="24" applyFont="1" applyBorder="1" applyAlignment="1" applyProtection="1">
      <alignment vertical="center"/>
    </xf>
    <xf numFmtId="0" fontId="4" fillId="2" borderId="0" xfId="24" applyFont="1" applyFill="1" applyBorder="1" applyAlignment="1" applyProtection="1">
      <alignment vertical="center" wrapText="1"/>
      <protection locked="0"/>
    </xf>
    <xf numFmtId="0" fontId="2" fillId="2" borderId="0" xfId="24" applyFont="1" applyFill="1" applyBorder="1" applyAlignment="1" applyProtection="1">
      <alignment vertical="center"/>
    </xf>
    <xf numFmtId="0" fontId="11" fillId="2" borderId="0" xfId="24" applyFont="1" applyFill="1" applyBorder="1" applyAlignment="1" applyProtection="1">
      <alignment vertical="center"/>
    </xf>
    <xf numFmtId="0" fontId="3" fillId="2" borderId="3" xfId="24" applyFont="1" applyFill="1" applyBorder="1" applyAlignment="1" applyProtection="1">
      <alignment vertical="center" wrapText="1"/>
    </xf>
    <xf numFmtId="0" fontId="11" fillId="2" borderId="0" xfId="24" applyFont="1" applyFill="1" applyAlignment="1" applyProtection="1">
      <alignment vertical="center" wrapText="1"/>
    </xf>
    <xf numFmtId="0" fontId="3" fillId="2" borderId="0" xfId="24" applyFont="1" applyFill="1" applyAlignment="1" applyProtection="1">
      <alignment vertical="center" wrapText="1"/>
    </xf>
    <xf numFmtId="0" fontId="3" fillId="0" borderId="0" xfId="24" applyFont="1" applyAlignment="1" applyProtection="1">
      <alignment vertical="center" wrapText="1"/>
    </xf>
    <xf numFmtId="0" fontId="3" fillId="2" borderId="4" xfId="24" applyFont="1" applyFill="1" applyBorder="1" applyAlignment="1" applyProtection="1">
      <alignment vertical="center"/>
    </xf>
    <xf numFmtId="0" fontId="11" fillId="2" borderId="0" xfId="24" applyFont="1" applyFill="1" applyAlignment="1" applyProtection="1">
      <alignment vertical="center"/>
    </xf>
    <xf numFmtId="0" fontId="3" fillId="0" borderId="0" xfId="24" applyFont="1" applyAlignment="1" applyProtection="1">
      <alignment vertical="center"/>
    </xf>
    <xf numFmtId="0" fontId="0" fillId="0" borderId="5" xfId="24" applyFont="1" applyFill="1" applyBorder="1" applyAlignment="1" applyProtection="1">
      <alignment horizontal="center" vertical="center"/>
    </xf>
    <xf numFmtId="0" fontId="7" fillId="0" borderId="6" xfId="24" applyFont="1" applyFill="1" applyBorder="1" applyAlignment="1" applyProtection="1">
      <alignment horizontal="right" vertical="center"/>
    </xf>
    <xf numFmtId="0" fontId="3" fillId="2" borderId="7" xfId="24" applyFont="1" applyFill="1" applyBorder="1" applyAlignment="1" applyProtection="1">
      <alignment vertical="center"/>
    </xf>
    <xf numFmtId="0" fontId="8" fillId="2" borderId="0" xfId="24" applyFont="1" applyFill="1" applyBorder="1" applyProtection="1"/>
    <xf numFmtId="0" fontId="0" fillId="2" borderId="0" xfId="24" applyFont="1" applyFill="1" applyBorder="1" applyAlignment="1" applyProtection="1">
      <alignment horizontal="left" vertical="center"/>
    </xf>
    <xf numFmtId="0" fontId="0" fillId="2" borderId="0" xfId="24" applyFont="1" applyFill="1" applyBorder="1" applyAlignment="1" applyProtection="1">
      <alignment horizontal="center" vertical="center"/>
    </xf>
    <xf numFmtId="4" fontId="0" fillId="2" borderId="0" xfId="24" applyNumberFormat="1" applyFont="1" applyFill="1" applyBorder="1" applyAlignment="1" applyProtection="1">
      <alignment horizontal="center" vertical="center"/>
    </xf>
    <xf numFmtId="0" fontId="2" fillId="3" borderId="8" xfId="24" applyFont="1" applyFill="1" applyBorder="1" applyAlignment="1" applyProtection="1"/>
    <xf numFmtId="0" fontId="2" fillId="3" borderId="9" xfId="24" applyFont="1" applyFill="1" applyBorder="1" applyAlignment="1" applyProtection="1"/>
    <xf numFmtId="0" fontId="2" fillId="3" borderId="10" xfId="24" applyFont="1" applyFill="1" applyBorder="1" applyAlignment="1" applyProtection="1"/>
    <xf numFmtId="0" fontId="0" fillId="2" borderId="11" xfId="24" applyFont="1" applyFill="1" applyBorder="1" applyAlignment="1" applyProtection="1">
      <alignment horizontal="center" vertical="center"/>
    </xf>
    <xf numFmtId="0" fontId="0" fillId="2" borderId="12" xfId="24" applyFont="1" applyFill="1" applyBorder="1" applyAlignment="1" applyProtection="1">
      <alignment horizontal="center" vertical="center"/>
    </xf>
    <xf numFmtId="43" fontId="19" fillId="2" borderId="0" xfId="9" applyFont="1" applyFill="1" applyBorder="1" applyAlignment="1" applyProtection="1">
      <alignment horizontal="center"/>
    </xf>
    <xf numFmtId="0" fontId="3" fillId="2" borderId="3" xfId="24" applyFont="1" applyFill="1" applyBorder="1" applyProtection="1"/>
    <xf numFmtId="0" fontId="11" fillId="2" borderId="0" xfId="24" applyFont="1" applyFill="1" applyProtection="1"/>
    <xf numFmtId="0" fontId="3" fillId="2" borderId="0" xfId="24" applyFont="1" applyFill="1" applyProtection="1"/>
    <xf numFmtId="0" fontId="3" fillId="0" borderId="0" xfId="24" applyFont="1" applyProtection="1"/>
    <xf numFmtId="0" fontId="0" fillId="2" borderId="13" xfId="24" applyFont="1" applyFill="1" applyBorder="1" applyAlignment="1" applyProtection="1">
      <alignment horizontal="center" vertical="center"/>
    </xf>
    <xf numFmtId="0" fontId="0" fillId="2" borderId="14" xfId="24" applyFont="1" applyFill="1" applyBorder="1" applyAlignment="1" applyProtection="1">
      <alignment horizontal="center" vertical="center"/>
    </xf>
    <xf numFmtId="0" fontId="0" fillId="2" borderId="15" xfId="24" applyFont="1" applyFill="1" applyBorder="1" applyAlignment="1" applyProtection="1">
      <alignment horizontal="center" vertical="center"/>
    </xf>
    <xf numFmtId="0" fontId="3" fillId="2" borderId="16" xfId="24" applyFont="1" applyFill="1" applyBorder="1" applyProtection="1"/>
    <xf numFmtId="0" fontId="10" fillId="2" borderId="16" xfId="24" applyFont="1" applyFill="1" applyBorder="1" applyAlignment="1" applyProtection="1">
      <alignment horizontal="center" vertical="center"/>
    </xf>
    <xf numFmtId="0" fontId="3" fillId="2" borderId="17" xfId="24" applyFont="1" applyFill="1" applyBorder="1" applyProtection="1"/>
    <xf numFmtId="0" fontId="3" fillId="2" borderId="14" xfId="24" applyFont="1" applyFill="1" applyBorder="1" applyProtection="1"/>
    <xf numFmtId="0" fontId="6" fillId="2" borderId="18" xfId="24" applyFont="1" applyFill="1" applyBorder="1" applyAlignment="1" applyProtection="1">
      <alignment horizontal="left"/>
    </xf>
    <xf numFmtId="0" fontId="6" fillId="2" borderId="19" xfId="24" applyFont="1" applyFill="1" applyBorder="1" applyAlignment="1" applyProtection="1">
      <alignment horizontal="left"/>
    </xf>
    <xf numFmtId="0" fontId="6" fillId="2" borderId="20" xfId="24" applyFont="1" applyFill="1" applyBorder="1" applyAlignment="1" applyProtection="1">
      <alignment horizontal="left"/>
    </xf>
    <xf numFmtId="0" fontId="0" fillId="2" borderId="0" xfId="24" applyFont="1" applyFill="1" applyBorder="1" applyAlignment="1" applyProtection="1">
      <alignment horizontal="center"/>
    </xf>
    <xf numFmtId="0" fontId="0" fillId="2" borderId="0" xfId="24" applyFont="1" applyFill="1" applyBorder="1" applyProtection="1"/>
    <xf numFmtId="0" fontId="0" fillId="0" borderId="0" xfId="24" applyFont="1" applyBorder="1" applyProtection="1"/>
    <xf numFmtId="0" fontId="3" fillId="2" borderId="7" xfId="24" applyFont="1" applyFill="1" applyBorder="1" applyProtection="1"/>
    <xf numFmtId="0" fontId="3" fillId="2" borderId="21" xfId="24" applyFont="1" applyFill="1" applyBorder="1" applyProtection="1"/>
    <xf numFmtId="0" fontId="3" fillId="2" borderId="3" xfId="24" applyFont="1" applyFill="1" applyBorder="1" applyAlignment="1" applyProtection="1">
      <alignment vertical="top"/>
    </xf>
    <xf numFmtId="0" fontId="3" fillId="2" borderId="0" xfId="24" applyFont="1" applyFill="1" applyBorder="1" applyAlignment="1" applyProtection="1">
      <alignment vertical="top"/>
    </xf>
    <xf numFmtId="0" fontId="3" fillId="0" borderId="0" xfId="24" applyFont="1" applyBorder="1" applyAlignment="1" applyProtection="1">
      <alignment vertical="top"/>
    </xf>
    <xf numFmtId="0" fontId="3" fillId="2" borderId="22" xfId="24" applyFont="1" applyFill="1" applyBorder="1" applyProtection="1"/>
    <xf numFmtId="0" fontId="0" fillId="2" borderId="3" xfId="24" applyFont="1" applyFill="1" applyBorder="1" applyProtection="1"/>
    <xf numFmtId="0" fontId="11" fillId="2" borderId="0" xfId="24" applyFont="1" applyFill="1" applyBorder="1" applyProtection="1"/>
    <xf numFmtId="0" fontId="3" fillId="2" borderId="9" xfId="24" applyFont="1" applyFill="1" applyBorder="1" applyProtection="1"/>
    <xf numFmtId="0" fontId="0" fillId="2" borderId="3" xfId="24" applyFont="1" applyFill="1" applyBorder="1" applyAlignment="1" applyProtection="1">
      <alignment vertical="center"/>
    </xf>
    <xf numFmtId="0" fontId="4" fillId="2" borderId="0" xfId="24" applyFont="1" applyFill="1" applyBorder="1" applyProtection="1"/>
    <xf numFmtId="0" fontId="6" fillId="2" borderId="3" xfId="24" applyFont="1" applyFill="1" applyBorder="1" applyAlignment="1" applyProtection="1">
      <alignment vertical="center"/>
    </xf>
    <xf numFmtId="0" fontId="4" fillId="0" borderId="0" xfId="24" applyFont="1" applyBorder="1" applyProtection="1"/>
    <xf numFmtId="0" fontId="3" fillId="2" borderId="23" xfId="24" applyFont="1" applyFill="1" applyBorder="1" applyProtection="1"/>
    <xf numFmtId="0" fontId="23" fillId="0" borderId="7" xfId="24" applyBorder="1" applyAlignment="1" applyProtection="1">
      <alignment horizontal="center" vertical="center" wrapText="1"/>
      <protection locked="0"/>
    </xf>
    <xf numFmtId="0" fontId="8" fillId="2" borderId="9" xfId="24" applyFont="1" applyFill="1" applyBorder="1" applyAlignment="1" applyProtection="1">
      <alignment horizontal="center" vertical="center" wrapText="1"/>
      <protection locked="0"/>
    </xf>
    <xf numFmtId="0" fontId="1" fillId="2" borderId="4" xfId="24" applyFont="1" applyFill="1" applyBorder="1" applyAlignment="1" applyProtection="1">
      <alignment horizontal="justify" wrapText="1"/>
    </xf>
    <xf numFmtId="0" fontId="8" fillId="2" borderId="3" xfId="24" applyFont="1" applyFill="1" applyBorder="1" applyAlignment="1" applyProtection="1">
      <alignment vertical="center"/>
    </xf>
    <xf numFmtId="43" fontId="8" fillId="2" borderId="7" xfId="9" applyFont="1" applyFill="1" applyBorder="1" applyAlignment="1" applyProtection="1">
      <alignment horizontal="center" vertical="center"/>
    </xf>
    <xf numFmtId="0" fontId="7" fillId="2" borderId="7" xfId="24" applyFont="1" applyFill="1" applyBorder="1" applyAlignment="1" applyProtection="1">
      <alignment horizontal="center" vertical="center" wrapText="1"/>
    </xf>
    <xf numFmtId="167" fontId="7" fillId="2" borderId="7" xfId="9" applyNumberFormat="1" applyFont="1" applyFill="1" applyBorder="1" applyAlignment="1" applyProtection="1">
      <alignment horizontal="center" vertical="center" wrapText="1"/>
    </xf>
    <xf numFmtId="167" fontId="7" fillId="2" borderId="24" xfId="9" applyNumberFormat="1" applyFont="1" applyFill="1" applyBorder="1" applyAlignment="1" applyProtection="1">
      <alignment horizontal="center" vertical="center" wrapText="1"/>
    </xf>
    <xf numFmtId="0" fontId="8" fillId="0" borderId="0" xfId="24" applyFont="1" applyBorder="1" applyProtection="1"/>
    <xf numFmtId="0" fontId="8" fillId="2" borderId="23" xfId="24" applyFont="1" applyFill="1" applyBorder="1" applyAlignment="1" applyProtection="1">
      <alignment vertical="center"/>
    </xf>
    <xf numFmtId="3" fontId="8" fillId="2" borderId="5" xfId="9" applyNumberFormat="1" applyFont="1" applyFill="1" applyBorder="1" applyAlignment="1" applyProtection="1">
      <alignment vertical="center" wrapText="1"/>
      <protection locked="0"/>
    </xf>
    <xf numFmtId="0" fontId="20" fillId="2" borderId="23" xfId="24" applyFont="1" applyFill="1" applyBorder="1" applyAlignment="1" applyProtection="1">
      <alignment vertical="center"/>
    </xf>
    <xf numFmtId="0" fontId="20" fillId="2" borderId="0" xfId="24" applyFont="1" applyFill="1" applyBorder="1" applyProtection="1"/>
    <xf numFmtId="0" fontId="20" fillId="0" borderId="0" xfId="24" applyFont="1" applyBorder="1" applyProtection="1"/>
    <xf numFmtId="43" fontId="7" fillId="4" borderId="25" xfId="9" applyFont="1" applyFill="1" applyBorder="1" applyAlignment="1" applyProtection="1">
      <alignment horizontal="center" vertical="center"/>
    </xf>
    <xf numFmtId="3" fontId="0" fillId="2" borderId="5" xfId="9" applyNumberFormat="1" applyFont="1" applyFill="1" applyBorder="1" applyAlignment="1" applyProtection="1">
      <alignment vertical="center"/>
      <protection locked="0"/>
    </xf>
    <xf numFmtId="0" fontId="0" fillId="2" borderId="26" xfId="9" applyNumberFormat="1" applyFont="1" applyFill="1" applyBorder="1" applyAlignment="1" applyProtection="1">
      <alignment horizontal="center" vertical="center"/>
      <protection locked="0"/>
    </xf>
    <xf numFmtId="0" fontId="14" fillId="2" borderId="0" xfId="24" applyFont="1" applyFill="1" applyBorder="1" applyProtection="1"/>
    <xf numFmtId="0" fontId="14" fillId="0" borderId="0" xfId="24" applyFont="1" applyBorder="1" applyProtection="1"/>
    <xf numFmtId="3" fontId="8" fillId="2" borderId="27" xfId="9" applyNumberFormat="1" applyFont="1" applyFill="1" applyBorder="1" applyAlignment="1" applyProtection="1">
      <alignment vertical="center"/>
      <protection locked="0"/>
    </xf>
    <xf numFmtId="43" fontId="8" fillId="2" borderId="28" xfId="9" applyFont="1" applyFill="1" applyBorder="1" applyAlignment="1" applyProtection="1">
      <alignment horizontal="center" vertical="center"/>
    </xf>
    <xf numFmtId="0" fontId="4" fillId="2" borderId="29" xfId="24" applyFont="1" applyFill="1" applyBorder="1" applyAlignment="1" applyProtection="1">
      <alignment horizontal="left" vertical="center"/>
    </xf>
    <xf numFmtId="0" fontId="4" fillId="2" borderId="0" xfId="24" applyFont="1" applyFill="1" applyBorder="1" applyAlignment="1" applyProtection="1">
      <alignment horizontal="left" vertical="center"/>
    </xf>
    <xf numFmtId="0" fontId="8" fillId="2" borderId="29" xfId="24" applyFont="1" applyFill="1" applyBorder="1" applyProtection="1"/>
    <xf numFmtId="0" fontId="8" fillId="2" borderId="0" xfId="24" applyFont="1" applyFill="1" applyBorder="1" applyAlignment="1" applyProtection="1"/>
    <xf numFmtId="0" fontId="8" fillId="2" borderId="14" xfId="24" applyFont="1" applyFill="1" applyBorder="1" applyAlignment="1" applyProtection="1"/>
    <xf numFmtId="0" fontId="23" fillId="2" borderId="3" xfId="24" applyFill="1" applyBorder="1" applyProtection="1"/>
    <xf numFmtId="0" fontId="23" fillId="2" borderId="28" xfId="24" applyFill="1" applyBorder="1" applyProtection="1"/>
    <xf numFmtId="0" fontId="8" fillId="2" borderId="7" xfId="24" applyFont="1" applyFill="1" applyBorder="1" applyAlignment="1" applyProtection="1"/>
    <xf numFmtId="0" fontId="23" fillId="2" borderId="24" xfId="24" applyFill="1" applyBorder="1" applyProtection="1"/>
    <xf numFmtId="0" fontId="3" fillId="2" borderId="11" xfId="24" applyFont="1" applyFill="1" applyBorder="1" applyAlignment="1" applyProtection="1"/>
    <xf numFmtId="0" fontId="3" fillId="2" borderId="0" xfId="24" applyFont="1" applyFill="1" applyBorder="1" applyAlignment="1" applyProtection="1"/>
    <xf numFmtId="0" fontId="3" fillId="2" borderId="12" xfId="24" applyFont="1" applyFill="1" applyBorder="1" applyAlignment="1" applyProtection="1"/>
    <xf numFmtId="0" fontId="3" fillId="2" borderId="30" xfId="24" applyFont="1" applyFill="1" applyBorder="1" applyAlignment="1" applyProtection="1">
      <protection locked="0"/>
    </xf>
    <xf numFmtId="0" fontId="3" fillId="2" borderId="16" xfId="24" applyFont="1" applyFill="1" applyBorder="1" applyAlignment="1" applyProtection="1">
      <protection locked="0"/>
    </xf>
    <xf numFmtId="0" fontId="3" fillId="2" borderId="31" xfId="24" applyFont="1" applyFill="1" applyBorder="1" applyAlignment="1" applyProtection="1">
      <protection locked="0"/>
    </xf>
    <xf numFmtId="0" fontId="3" fillId="2" borderId="11" xfId="24" applyFont="1" applyFill="1" applyBorder="1" applyAlignment="1" applyProtection="1">
      <protection locked="0"/>
    </xf>
    <xf numFmtId="0" fontId="3" fillId="2" borderId="0" xfId="24" applyFont="1" applyFill="1" applyBorder="1" applyAlignment="1" applyProtection="1">
      <protection locked="0"/>
    </xf>
    <xf numFmtId="0" fontId="3" fillId="2" borderId="12" xfId="24" applyFont="1" applyFill="1" applyBorder="1" applyAlignment="1" applyProtection="1">
      <protection locked="0"/>
    </xf>
    <xf numFmtId="0" fontId="22" fillId="2" borderId="11" xfId="24" applyFont="1" applyFill="1" applyBorder="1" applyAlignment="1" applyProtection="1">
      <alignment horizontal="center"/>
      <protection locked="0"/>
    </xf>
    <xf numFmtId="0" fontId="22" fillId="2" borderId="0" xfId="24" applyFont="1" applyFill="1" applyBorder="1" applyAlignment="1" applyProtection="1">
      <alignment horizontal="center"/>
      <protection locked="0"/>
    </xf>
    <xf numFmtId="0" fontId="22" fillId="2" borderId="12" xfId="24" applyFont="1" applyFill="1" applyBorder="1" applyAlignment="1" applyProtection="1">
      <alignment horizontal="center"/>
      <protection locked="0"/>
    </xf>
    <xf numFmtId="0" fontId="3" fillId="2" borderId="13" xfId="24" applyFont="1" applyFill="1" applyBorder="1" applyAlignment="1" applyProtection="1">
      <protection locked="0"/>
    </xf>
    <xf numFmtId="0" fontId="3" fillId="2" borderId="14" xfId="24" applyFont="1" applyFill="1" applyBorder="1" applyAlignment="1" applyProtection="1">
      <protection locked="0"/>
    </xf>
    <xf numFmtId="0" fontId="3" fillId="2" borderId="15" xfId="24" applyFont="1" applyFill="1" applyBorder="1" applyAlignment="1" applyProtection="1">
      <protection locked="0"/>
    </xf>
    <xf numFmtId="0" fontId="3" fillId="2" borderId="32" xfId="24" applyFont="1" applyFill="1" applyBorder="1" applyProtection="1"/>
    <xf numFmtId="0" fontId="3" fillId="2" borderId="33" xfId="24" applyFont="1" applyFill="1" applyBorder="1" applyProtection="1"/>
    <xf numFmtId="0" fontId="18" fillId="2" borderId="0" xfId="24" applyFont="1" applyFill="1" applyAlignment="1" applyProtection="1">
      <alignment vertical="center"/>
    </xf>
    <xf numFmtId="0" fontId="3" fillId="5" borderId="0" xfId="24" applyFont="1" applyFill="1" applyProtection="1"/>
    <xf numFmtId="0" fontId="28" fillId="2" borderId="0" xfId="24" applyFont="1" applyFill="1" applyProtection="1"/>
    <xf numFmtId="0" fontId="3" fillId="0" borderId="0" xfId="24" applyFont="1" applyFill="1" applyProtection="1"/>
    <xf numFmtId="0" fontId="3" fillId="0" borderId="0" xfId="24" applyFont="1" applyFill="1" applyAlignment="1" applyProtection="1">
      <alignment vertical="center"/>
    </xf>
    <xf numFmtId="0" fontId="29" fillId="0" borderId="0" xfId="2" applyFont="1" applyFill="1" applyAlignment="1" applyProtection="1"/>
    <xf numFmtId="0" fontId="26" fillId="0" borderId="0" xfId="2" applyAlignment="1" applyProtection="1"/>
    <xf numFmtId="0" fontId="29" fillId="0" borderId="0" xfId="2" applyFont="1" applyAlignment="1" applyProtection="1"/>
    <xf numFmtId="43" fontId="0" fillId="2" borderId="26" xfId="9" applyFont="1" applyFill="1" applyBorder="1" applyAlignment="1" applyProtection="1">
      <alignment horizontal="center" vertical="center"/>
      <protection locked="0"/>
    </xf>
    <xf numFmtId="0" fontId="14" fillId="2" borderId="23" xfId="24" applyFont="1" applyFill="1" applyBorder="1" applyAlignment="1" applyProtection="1">
      <alignment vertical="center"/>
    </xf>
    <xf numFmtId="3" fontId="0" fillId="2" borderId="2" xfId="9" applyNumberFormat="1" applyFont="1" applyFill="1" applyBorder="1" applyAlignment="1" applyProtection="1">
      <alignment vertical="center"/>
      <protection locked="0"/>
    </xf>
    <xf numFmtId="167" fontId="7" fillId="2" borderId="0" xfId="9" applyNumberFormat="1" applyFont="1" applyFill="1" applyBorder="1" applyAlignment="1" applyProtection="1">
      <alignment horizontal="center" vertical="center" wrapText="1"/>
    </xf>
    <xf numFmtId="167" fontId="7" fillId="2" borderId="34" xfId="9" applyNumberFormat="1" applyFont="1" applyFill="1" applyBorder="1" applyAlignment="1" applyProtection="1">
      <alignment horizontal="center" vertical="center" wrapText="1"/>
    </xf>
    <xf numFmtId="43" fontId="7" fillId="4" borderId="16" xfId="9" applyFont="1" applyFill="1" applyBorder="1" applyAlignment="1" applyProtection="1">
      <alignment horizontal="center" vertical="center"/>
    </xf>
    <xf numFmtId="0" fontId="3" fillId="2" borderId="13" xfId="24" applyFont="1" applyFill="1" applyBorder="1" applyAlignment="1" applyProtection="1">
      <alignment horizontal="center"/>
    </xf>
    <xf numFmtId="0" fontId="3" fillId="2" borderId="14" xfId="24" applyFont="1" applyFill="1" applyBorder="1" applyAlignment="1" applyProtection="1">
      <alignment horizontal="center"/>
    </xf>
    <xf numFmtId="0" fontId="3" fillId="2" borderId="15" xfId="24" applyFont="1" applyFill="1" applyBorder="1" applyAlignment="1" applyProtection="1">
      <alignment horizontal="center"/>
    </xf>
    <xf numFmtId="0" fontId="8" fillId="2" borderId="7" xfId="24" applyFont="1" applyFill="1" applyBorder="1" applyAlignment="1" applyProtection="1">
      <alignment horizontal="justify" vertical="top" wrapText="1"/>
      <protection locked="0"/>
    </xf>
    <xf numFmtId="0" fontId="8" fillId="2" borderId="7" xfId="24" applyFont="1" applyFill="1" applyBorder="1" applyAlignment="1" applyProtection="1">
      <alignment horizontal="center" vertical="center" wrapText="1"/>
    </xf>
    <xf numFmtId="0" fontId="8" fillId="11" borderId="35" xfId="24" applyFont="1" applyFill="1" applyBorder="1" applyAlignment="1" applyProtection="1">
      <alignment horizontal="center" vertical="center" wrapText="1"/>
    </xf>
    <xf numFmtId="0" fontId="8" fillId="11" borderId="36" xfId="24" applyFont="1" applyFill="1" applyBorder="1" applyAlignment="1" applyProtection="1">
      <alignment horizontal="center" vertical="center" wrapText="1"/>
    </xf>
    <xf numFmtId="0" fontId="8" fillId="2" borderId="0" xfId="24" applyFont="1" applyFill="1" applyBorder="1" applyAlignment="1" applyProtection="1">
      <alignment horizontal="center" vertical="center" wrapText="1"/>
    </xf>
    <xf numFmtId="0" fontId="8" fillId="2" borderId="21" xfId="24" applyFont="1" applyFill="1" applyBorder="1" applyAlignment="1" applyProtection="1">
      <alignment horizontal="center" vertical="center" wrapText="1"/>
    </xf>
    <xf numFmtId="0" fontId="1" fillId="0" borderId="0" xfId="14" applyFill="1" applyAlignment="1" applyProtection="1">
      <alignment vertical="center"/>
    </xf>
    <xf numFmtId="0" fontId="1" fillId="0" borderId="0" xfId="16" applyFill="1" applyBorder="1" applyAlignment="1" applyProtection="1"/>
    <xf numFmtId="0" fontId="30" fillId="0" borderId="0" xfId="24" applyFont="1" applyProtection="1"/>
    <xf numFmtId="0" fontId="30" fillId="0" borderId="0" xfId="24" applyFont="1" applyFill="1" applyProtection="1"/>
    <xf numFmtId="0" fontId="15" fillId="0" borderId="37" xfId="24" applyFont="1" applyFill="1" applyBorder="1" applyAlignment="1" applyProtection="1">
      <alignment horizontal="center" vertical="center"/>
    </xf>
    <xf numFmtId="0" fontId="3" fillId="0" borderId="0" xfId="0" applyFont="1" applyBorder="1" applyProtection="1"/>
    <xf numFmtId="0" fontId="31" fillId="2" borderId="0" xfId="24" applyFont="1" applyFill="1" applyBorder="1" applyAlignment="1" applyProtection="1">
      <alignment horizontal="left" vertical="center"/>
    </xf>
    <xf numFmtId="2" fontId="32" fillId="2" borderId="133" xfId="0" applyNumberFormat="1" applyFont="1" applyFill="1" applyBorder="1" applyAlignment="1" applyProtection="1">
      <alignment horizontal="center" vertical="center"/>
    </xf>
    <xf numFmtId="2" fontId="32" fillId="2" borderId="0" xfId="0" applyNumberFormat="1" applyFont="1" applyFill="1" applyBorder="1" applyAlignment="1" applyProtection="1">
      <alignment horizontal="center" vertical="center"/>
    </xf>
    <xf numFmtId="1" fontId="32" fillId="2" borderId="134" xfId="0" applyNumberFormat="1" applyFont="1" applyFill="1" applyBorder="1" applyAlignment="1" applyProtection="1">
      <alignment horizontal="center" vertical="center"/>
    </xf>
    <xf numFmtId="0" fontId="3" fillId="2" borderId="0" xfId="0" applyFont="1" applyFill="1" applyBorder="1" applyAlignment="1" applyProtection="1"/>
    <xf numFmtId="2" fontId="33" fillId="2" borderId="135" xfId="3" applyNumberFormat="1" applyFont="1" applyFill="1" applyBorder="1" applyAlignment="1" applyProtection="1">
      <alignment horizontal="center" vertical="center"/>
    </xf>
    <xf numFmtId="3" fontId="33" fillId="2" borderId="133" xfId="1" applyNumberFormat="1" applyFont="1" applyFill="1" applyBorder="1" applyAlignment="1" applyProtection="1">
      <alignment horizontal="center" vertical="center"/>
    </xf>
    <xf numFmtId="182" fontId="33" fillId="2" borderId="136" xfId="31" applyNumberFormat="1" applyFont="1" applyFill="1" applyBorder="1" applyAlignment="1" applyProtection="1">
      <alignment horizontal="center" vertical="center"/>
    </xf>
    <xf numFmtId="2" fontId="33" fillId="2" borderId="137" xfId="3" applyNumberFormat="1" applyFont="1" applyFill="1" applyBorder="1" applyAlignment="1" applyProtection="1">
      <alignment horizontal="center" vertical="center"/>
    </xf>
    <xf numFmtId="3" fontId="33" fillId="2" borderId="0" xfId="1" applyNumberFormat="1" applyFont="1" applyFill="1" applyBorder="1" applyAlignment="1" applyProtection="1">
      <alignment horizontal="center" vertical="center"/>
    </xf>
    <xf numFmtId="182" fontId="33" fillId="2" borderId="138" xfId="31" applyNumberFormat="1" applyFont="1" applyFill="1" applyBorder="1" applyAlignment="1" applyProtection="1">
      <alignment horizontal="center" vertical="center"/>
    </xf>
    <xf numFmtId="2" fontId="33" fillId="2" borderId="139" xfId="3" applyNumberFormat="1" applyFont="1" applyFill="1" applyBorder="1" applyAlignment="1" applyProtection="1">
      <alignment horizontal="center" vertical="center"/>
    </xf>
    <xf numFmtId="3" fontId="33" fillId="2" borderId="134" xfId="1" applyNumberFormat="1" applyFont="1" applyFill="1" applyBorder="1" applyAlignment="1" applyProtection="1">
      <alignment horizontal="center" vertical="center"/>
    </xf>
    <xf numFmtId="182" fontId="33" fillId="2" borderId="140" xfId="31" applyNumberFormat="1" applyFont="1" applyFill="1" applyBorder="1" applyAlignment="1" applyProtection="1">
      <alignment horizontal="center" vertical="center"/>
    </xf>
    <xf numFmtId="0" fontId="23" fillId="2" borderId="3" xfId="0" applyFont="1" applyFill="1" applyBorder="1" applyAlignment="1" applyProtection="1">
      <alignment vertical="center"/>
    </xf>
    <xf numFmtId="0" fontId="7" fillId="6" borderId="38" xfId="0" applyFont="1" applyFill="1" applyBorder="1" applyAlignment="1" applyProtection="1">
      <alignment vertical="center" wrapText="1"/>
    </xf>
    <xf numFmtId="0" fontId="3" fillId="2" borderId="0" xfId="0" applyFont="1" applyFill="1" applyBorder="1" applyProtection="1">
      <protection locked="0"/>
    </xf>
    <xf numFmtId="0" fontId="4" fillId="2" borderId="0" xfId="0" applyFont="1" applyFill="1" applyBorder="1" applyAlignment="1" applyProtection="1"/>
    <xf numFmtId="10" fontId="4" fillId="2" borderId="0" xfId="31" applyNumberFormat="1" applyFont="1" applyFill="1" applyBorder="1" applyAlignment="1" applyProtection="1"/>
    <xf numFmtId="0" fontId="4" fillId="2" borderId="0" xfId="0" applyFont="1" applyFill="1" applyBorder="1" applyProtection="1"/>
    <xf numFmtId="0" fontId="3" fillId="2" borderId="0" xfId="0" applyFont="1" applyFill="1" applyBorder="1" applyProtection="1"/>
    <xf numFmtId="0" fontId="7" fillId="6" borderId="39" xfId="0" applyFont="1" applyFill="1" applyBorder="1" applyAlignment="1" applyProtection="1">
      <alignment vertical="center" wrapText="1"/>
    </xf>
    <xf numFmtId="0" fontId="7" fillId="6" borderId="40" xfId="0" applyFont="1" applyFill="1" applyBorder="1" applyAlignment="1" applyProtection="1">
      <alignment vertical="center" wrapText="1"/>
    </xf>
    <xf numFmtId="182" fontId="32" fillId="2" borderId="138" xfId="31" applyNumberFormat="1" applyFont="1" applyFill="1" applyBorder="1" applyAlignment="1" applyProtection="1">
      <alignment horizontal="center" vertical="center"/>
    </xf>
    <xf numFmtId="0" fontId="34" fillId="2" borderId="0" xfId="0" applyFont="1" applyFill="1" applyBorder="1" applyAlignment="1" applyProtection="1">
      <alignment horizontal="left" vertical="center"/>
    </xf>
    <xf numFmtId="0" fontId="3" fillId="0" borderId="0" xfId="24" applyFont="1" applyFill="1" applyBorder="1" applyAlignment="1" applyProtection="1">
      <alignment vertical="center"/>
    </xf>
    <xf numFmtId="0" fontId="3" fillId="0" borderId="0" xfId="24" applyFont="1" applyFill="1" applyAlignment="1" applyProtection="1">
      <alignment vertical="center" wrapText="1"/>
    </xf>
    <xf numFmtId="0" fontId="33" fillId="2" borderId="0" xfId="0" applyFont="1" applyFill="1" applyBorder="1" applyAlignment="1" applyProtection="1">
      <alignment horizontal="left" vertical="center"/>
    </xf>
    <xf numFmtId="0" fontId="33" fillId="2" borderId="135" xfId="0" applyFont="1" applyFill="1" applyBorder="1" applyAlignment="1" applyProtection="1">
      <alignment horizontal="center" vertical="center"/>
    </xf>
    <xf numFmtId="0" fontId="33" fillId="2" borderId="137" xfId="0" applyFont="1" applyFill="1" applyBorder="1" applyAlignment="1" applyProtection="1">
      <alignment horizontal="center" vertical="center"/>
    </xf>
    <xf numFmtId="0" fontId="33" fillId="2" borderId="139" xfId="0" applyFont="1" applyFill="1" applyBorder="1" applyAlignment="1" applyProtection="1">
      <alignment horizontal="center" vertical="center"/>
    </xf>
    <xf numFmtId="0" fontId="33" fillId="2" borderId="136" xfId="0" applyFont="1" applyFill="1" applyBorder="1" applyAlignment="1" applyProtection="1">
      <alignment horizontal="left" vertical="center"/>
    </xf>
    <xf numFmtId="0" fontId="33" fillId="2" borderId="138" xfId="0" applyFont="1" applyFill="1" applyBorder="1" applyAlignment="1" applyProtection="1">
      <alignment horizontal="left" vertical="center"/>
    </xf>
    <xf numFmtId="0" fontId="33" fillId="2" borderId="140" xfId="0" applyFont="1" applyFill="1" applyBorder="1" applyAlignment="1" applyProtection="1">
      <alignment horizontal="left" vertical="center"/>
    </xf>
    <xf numFmtId="0" fontId="33" fillId="2" borderId="141" xfId="0" applyFont="1" applyFill="1" applyBorder="1" applyAlignment="1" applyProtection="1">
      <alignment horizontal="center" vertical="center"/>
    </xf>
    <xf numFmtId="0" fontId="33" fillId="2" borderId="142" xfId="0" applyFont="1" applyFill="1" applyBorder="1" applyAlignment="1" applyProtection="1">
      <alignment horizontal="center" vertical="center"/>
    </xf>
    <xf numFmtId="0" fontId="7" fillId="12" borderId="39" xfId="0" applyFont="1" applyFill="1" applyBorder="1" applyAlignment="1" applyProtection="1">
      <alignment vertical="center" wrapText="1"/>
    </xf>
    <xf numFmtId="0" fontId="3" fillId="2" borderId="30" xfId="24" applyFont="1" applyFill="1" applyBorder="1" applyAlignment="1" applyProtection="1">
      <alignment vertical="top"/>
      <protection locked="0"/>
    </xf>
    <xf numFmtId="0" fontId="3" fillId="2" borderId="16" xfId="24" applyFont="1" applyFill="1" applyBorder="1" applyAlignment="1" applyProtection="1">
      <alignment vertical="top"/>
      <protection locked="0"/>
    </xf>
    <xf numFmtId="0" fontId="3" fillId="2" borderId="31" xfId="24" applyFont="1" applyFill="1" applyBorder="1" applyAlignment="1" applyProtection="1">
      <alignment vertical="top"/>
      <protection locked="0"/>
    </xf>
    <xf numFmtId="0" fontId="3" fillId="2" borderId="11" xfId="24" applyFont="1" applyFill="1" applyBorder="1" applyAlignment="1" applyProtection="1">
      <alignment vertical="top"/>
      <protection locked="0"/>
    </xf>
    <xf numFmtId="0" fontId="3" fillId="2" borderId="0" xfId="24" applyFont="1" applyFill="1" applyBorder="1" applyAlignment="1" applyProtection="1">
      <alignment vertical="top"/>
      <protection locked="0"/>
    </xf>
    <xf numFmtId="0" fontId="3" fillId="2" borderId="12" xfId="24" applyFont="1" applyFill="1" applyBorder="1" applyAlignment="1" applyProtection="1">
      <alignment vertical="top"/>
      <protection locked="0"/>
    </xf>
    <xf numFmtId="0" fontId="3" fillId="2" borderId="13" xfId="24" applyFont="1" applyFill="1" applyBorder="1" applyAlignment="1" applyProtection="1">
      <alignment vertical="top"/>
      <protection locked="0"/>
    </xf>
    <xf numFmtId="0" fontId="3" fillId="2" borderId="14" xfId="24" applyFont="1" applyFill="1" applyBorder="1" applyAlignment="1" applyProtection="1">
      <alignment vertical="top"/>
      <protection locked="0"/>
    </xf>
    <xf numFmtId="0" fontId="3" fillId="2" borderId="15" xfId="24" applyFont="1" applyFill="1" applyBorder="1" applyAlignment="1" applyProtection="1">
      <alignment vertical="top"/>
      <protection locked="0"/>
    </xf>
    <xf numFmtId="0" fontId="1" fillId="2" borderId="0" xfId="24" applyFont="1" applyFill="1" applyBorder="1" applyAlignment="1" applyProtection="1">
      <alignment vertical="center"/>
    </xf>
    <xf numFmtId="0" fontId="23" fillId="11" borderId="41" xfId="24" applyFont="1" applyFill="1" applyBorder="1" applyAlignment="1" applyProtection="1">
      <alignment vertical="center"/>
    </xf>
    <xf numFmtId="0" fontId="25" fillId="0" borderId="0" xfId="1" applyBorder="1" applyAlignment="1" applyProtection="1">
      <alignment horizontal="left" vertical="center"/>
    </xf>
    <xf numFmtId="0" fontId="25" fillId="0" borderId="0" xfId="1" applyAlignment="1" applyProtection="1">
      <protection locked="0"/>
    </xf>
    <xf numFmtId="0" fontId="3" fillId="2" borderId="30" xfId="24" applyFont="1" applyFill="1" applyBorder="1" applyAlignment="1" applyProtection="1">
      <alignment horizontal="center" vertical="top"/>
      <protection locked="0"/>
    </xf>
    <xf numFmtId="0" fontId="3" fillId="2" borderId="16" xfId="24" applyFont="1" applyFill="1" applyBorder="1" applyAlignment="1" applyProtection="1">
      <alignment horizontal="center" vertical="top"/>
      <protection locked="0"/>
    </xf>
    <xf numFmtId="0" fontId="3" fillId="2" borderId="31" xfId="24" applyFont="1" applyFill="1" applyBorder="1" applyAlignment="1" applyProtection="1">
      <alignment horizontal="center" vertical="top"/>
      <protection locked="0"/>
    </xf>
    <xf numFmtId="0" fontId="3" fillId="2" borderId="11" xfId="24" applyFont="1" applyFill="1" applyBorder="1" applyAlignment="1" applyProtection="1">
      <alignment horizontal="center" vertical="top"/>
      <protection locked="0"/>
    </xf>
    <xf numFmtId="0" fontId="3" fillId="2" borderId="0" xfId="24" applyFont="1" applyFill="1" applyBorder="1" applyAlignment="1" applyProtection="1">
      <alignment horizontal="center" vertical="top"/>
      <protection locked="0"/>
    </xf>
    <xf numFmtId="0" fontId="3" fillId="2" borderId="12" xfId="24" applyFont="1" applyFill="1" applyBorder="1" applyAlignment="1" applyProtection="1">
      <alignment horizontal="center" vertical="top"/>
      <protection locked="0"/>
    </xf>
    <xf numFmtId="0" fontId="3" fillId="2" borderId="13" xfId="24" applyFont="1" applyFill="1" applyBorder="1" applyAlignment="1" applyProtection="1">
      <alignment horizontal="center" vertical="top"/>
      <protection locked="0"/>
    </xf>
    <xf numFmtId="0" fontId="3" fillId="2" borderId="14" xfId="24" applyFont="1" applyFill="1" applyBorder="1" applyAlignment="1" applyProtection="1">
      <alignment horizontal="center" vertical="top"/>
      <protection locked="0"/>
    </xf>
    <xf numFmtId="0" fontId="3" fillId="2" borderId="15" xfId="24" applyFont="1" applyFill="1" applyBorder="1" applyAlignment="1" applyProtection="1">
      <alignment horizontal="center" vertical="top"/>
      <protection locked="0"/>
    </xf>
    <xf numFmtId="0" fontId="3" fillId="2" borderId="18" xfId="24" applyFont="1" applyFill="1" applyBorder="1" applyAlignment="1" applyProtection="1">
      <alignment horizontal="center" vertical="top"/>
      <protection locked="0"/>
    </xf>
    <xf numFmtId="0" fontId="3" fillId="2" borderId="19" xfId="24" applyFont="1" applyFill="1" applyBorder="1" applyAlignment="1" applyProtection="1">
      <alignment horizontal="center" vertical="top"/>
      <protection locked="0"/>
    </xf>
    <xf numFmtId="0" fontId="3" fillId="2" borderId="20" xfId="24" applyFont="1" applyFill="1" applyBorder="1" applyAlignment="1" applyProtection="1">
      <alignment horizontal="center" vertical="top"/>
      <protection locked="0"/>
    </xf>
    <xf numFmtId="0" fontId="3" fillId="2" borderId="30" xfId="24" applyFont="1" applyFill="1" applyBorder="1" applyAlignment="1" applyProtection="1">
      <alignment horizontal="center"/>
      <protection locked="0"/>
    </xf>
    <xf numFmtId="0" fontId="3" fillId="2" borderId="16" xfId="24" applyFont="1" applyFill="1" applyBorder="1" applyAlignment="1" applyProtection="1">
      <alignment horizontal="center"/>
      <protection locked="0"/>
    </xf>
    <xf numFmtId="0" fontId="3" fillId="2" borderId="31" xfId="24" applyFont="1" applyFill="1" applyBorder="1" applyAlignment="1" applyProtection="1">
      <alignment horizontal="center"/>
      <protection locked="0"/>
    </xf>
    <xf numFmtId="0" fontId="3" fillId="2" borderId="11" xfId="24" applyFont="1" applyFill="1" applyBorder="1" applyAlignment="1" applyProtection="1">
      <alignment horizontal="center"/>
      <protection locked="0"/>
    </xf>
    <xf numFmtId="0" fontId="3" fillId="2" borderId="0" xfId="24" applyFont="1" applyFill="1" applyBorder="1" applyAlignment="1" applyProtection="1">
      <alignment horizontal="center"/>
      <protection locked="0"/>
    </xf>
    <xf numFmtId="0" fontId="3" fillId="2" borderId="12" xfId="24" applyFont="1" applyFill="1" applyBorder="1" applyAlignment="1" applyProtection="1">
      <alignment horizontal="center"/>
      <protection locked="0"/>
    </xf>
    <xf numFmtId="0" fontId="3" fillId="2" borderId="13" xfId="24" applyFont="1" applyFill="1" applyBorder="1" applyAlignment="1" applyProtection="1">
      <alignment horizontal="center"/>
      <protection locked="0"/>
    </xf>
    <xf numFmtId="0" fontId="3" fillId="2" borderId="14" xfId="24" applyFont="1" applyFill="1" applyBorder="1" applyAlignment="1" applyProtection="1">
      <alignment horizontal="center"/>
      <protection locked="0"/>
    </xf>
    <xf numFmtId="0" fontId="3" fillId="2" borderId="15" xfId="24" applyFont="1" applyFill="1" applyBorder="1" applyAlignment="1" applyProtection="1">
      <alignment horizontal="center"/>
      <protection locked="0"/>
    </xf>
    <xf numFmtId="0" fontId="3" fillId="0" borderId="18" xfId="24" applyFont="1" applyFill="1" applyBorder="1" applyAlignment="1" applyProtection="1">
      <alignment horizontal="center" vertical="top"/>
      <protection locked="0"/>
    </xf>
    <xf numFmtId="0" fontId="3" fillId="0" borderId="19" xfId="24" applyFont="1" applyFill="1" applyBorder="1" applyAlignment="1" applyProtection="1">
      <alignment horizontal="center" vertical="top"/>
      <protection locked="0"/>
    </xf>
    <xf numFmtId="0" fontId="3" fillId="0" borderId="20" xfId="24" applyFont="1" applyFill="1" applyBorder="1" applyAlignment="1" applyProtection="1">
      <alignment horizontal="center" vertical="top"/>
      <protection locked="0"/>
    </xf>
    <xf numFmtId="0" fontId="8" fillId="2" borderId="128" xfId="24" applyFont="1" applyFill="1" applyBorder="1" applyAlignment="1" applyProtection="1">
      <alignment horizontal="left"/>
    </xf>
    <xf numFmtId="0" fontId="8" fillId="2" borderId="22" xfId="24" applyFont="1" applyFill="1" applyBorder="1" applyAlignment="1" applyProtection="1">
      <alignment horizontal="left"/>
    </xf>
    <xf numFmtId="0" fontId="8" fillId="2" borderId="129" xfId="24" applyFont="1" applyFill="1" applyBorder="1" applyAlignment="1" applyProtection="1">
      <alignment horizontal="left"/>
    </xf>
    <xf numFmtId="0" fontId="7" fillId="2" borderId="130" xfId="24" applyFont="1" applyFill="1" applyBorder="1" applyAlignment="1" applyProtection="1">
      <alignment horizontal="center"/>
    </xf>
    <xf numFmtId="167" fontId="7" fillId="6" borderId="131" xfId="24" applyNumberFormat="1" applyFont="1" applyFill="1" applyBorder="1" applyAlignment="1" applyProtection="1">
      <alignment horizontal="center" wrapText="1"/>
    </xf>
    <xf numFmtId="0" fontId="23" fillId="0" borderId="22" xfId="24" applyBorder="1" applyAlignment="1" applyProtection="1">
      <alignment horizontal="center" wrapText="1"/>
    </xf>
    <xf numFmtId="0" fontId="23" fillId="0" borderId="129" xfId="24" applyBorder="1" applyAlignment="1" applyProtection="1">
      <alignment horizontal="center" wrapText="1"/>
    </xf>
    <xf numFmtId="167" fontId="7" fillId="6" borderId="130" xfId="9" applyNumberFormat="1" applyFont="1" applyFill="1" applyBorder="1" applyAlignment="1" applyProtection="1">
      <alignment horizontal="center"/>
    </xf>
    <xf numFmtId="167" fontId="7" fillId="6" borderId="132" xfId="9" applyNumberFormat="1" applyFont="1" applyFill="1" applyBorder="1" applyAlignment="1" applyProtection="1">
      <alignment horizontal="center"/>
    </xf>
    <xf numFmtId="0" fontId="2" fillId="3" borderId="8" xfId="24" applyFont="1" applyFill="1" applyBorder="1" applyAlignment="1" applyProtection="1">
      <alignment horizontal="center" wrapText="1"/>
    </xf>
    <xf numFmtId="0" fontId="2" fillId="3" borderId="9" xfId="24" applyFont="1" applyFill="1" applyBorder="1" applyAlignment="1" applyProtection="1">
      <alignment horizontal="center" wrapText="1"/>
    </xf>
    <xf numFmtId="0" fontId="2" fillId="3" borderId="10" xfId="24" applyFont="1" applyFill="1" applyBorder="1" applyAlignment="1" applyProtection="1">
      <alignment horizontal="center" wrapText="1"/>
    </xf>
    <xf numFmtId="0" fontId="23" fillId="0" borderId="16" xfId="24" applyBorder="1" applyProtection="1">
      <protection locked="0"/>
    </xf>
    <xf numFmtId="0" fontId="23" fillId="0" borderId="31" xfId="24" applyBorder="1" applyProtection="1">
      <protection locked="0"/>
    </xf>
    <xf numFmtId="0" fontId="23" fillId="0" borderId="11" xfId="24" applyBorder="1" applyProtection="1">
      <protection locked="0"/>
    </xf>
    <xf numFmtId="0" fontId="23" fillId="0" borderId="0" xfId="24" applyProtection="1">
      <protection locked="0"/>
    </xf>
    <xf numFmtId="0" fontId="23" fillId="0" borderId="12" xfId="24" applyBorder="1" applyProtection="1">
      <protection locked="0"/>
    </xf>
    <xf numFmtId="0" fontId="23" fillId="0" borderId="13" xfId="24" applyBorder="1" applyProtection="1">
      <protection locked="0"/>
    </xf>
    <xf numFmtId="0" fontId="23" fillId="0" borderId="14" xfId="24" applyBorder="1" applyProtection="1">
      <protection locked="0"/>
    </xf>
    <xf numFmtId="0" fontId="23" fillId="0" borderId="15" xfId="24" applyBorder="1" applyProtection="1">
      <protection locked="0"/>
    </xf>
    <xf numFmtId="0" fontId="8" fillId="2" borderId="30" xfId="24" applyFont="1" applyFill="1" applyBorder="1" applyAlignment="1" applyProtection="1">
      <alignment horizontal="justify" vertical="top" wrapText="1"/>
      <protection locked="0"/>
    </xf>
    <xf numFmtId="0" fontId="8" fillId="2" borderId="16" xfId="24" applyFont="1" applyFill="1" applyBorder="1" applyAlignment="1" applyProtection="1">
      <alignment horizontal="justify" vertical="top" wrapText="1"/>
      <protection locked="0"/>
    </xf>
    <xf numFmtId="0" fontId="8" fillId="2" borderId="31" xfId="24" applyFont="1" applyFill="1" applyBorder="1" applyAlignment="1" applyProtection="1">
      <alignment horizontal="justify" vertical="top" wrapText="1"/>
      <protection locked="0"/>
    </xf>
    <xf numFmtId="0" fontId="8" fillId="2" borderId="11" xfId="24" applyFont="1" applyFill="1" applyBorder="1" applyAlignment="1" applyProtection="1">
      <alignment horizontal="justify" vertical="top" wrapText="1"/>
      <protection locked="0"/>
    </xf>
    <xf numFmtId="0" fontId="8" fillId="2" borderId="0" xfId="24" applyFont="1" applyFill="1" applyBorder="1" applyAlignment="1" applyProtection="1">
      <alignment horizontal="justify" vertical="top" wrapText="1"/>
      <protection locked="0"/>
    </xf>
    <xf numFmtId="0" fontId="8" fillId="2" borderId="12" xfId="24" applyFont="1" applyFill="1" applyBorder="1" applyAlignment="1" applyProtection="1">
      <alignment horizontal="justify" vertical="top" wrapText="1"/>
      <protection locked="0"/>
    </xf>
    <xf numFmtId="0" fontId="8" fillId="2" borderId="13" xfId="24" applyFont="1" applyFill="1" applyBorder="1" applyAlignment="1" applyProtection="1">
      <alignment horizontal="justify" vertical="top" wrapText="1"/>
      <protection locked="0"/>
    </xf>
    <xf numFmtId="0" fontId="8" fillId="2" borderId="14" xfId="24" applyFont="1" applyFill="1" applyBorder="1" applyAlignment="1" applyProtection="1">
      <alignment horizontal="justify" vertical="top" wrapText="1"/>
      <protection locked="0"/>
    </xf>
    <xf numFmtId="0" fontId="8" fillId="2" borderId="15" xfId="24" applyFont="1" applyFill="1" applyBorder="1" applyAlignment="1" applyProtection="1">
      <alignment horizontal="justify" vertical="top" wrapText="1"/>
      <protection locked="0"/>
    </xf>
    <xf numFmtId="0" fontId="8" fillId="2" borderId="121" xfId="24" applyFont="1" applyFill="1" applyBorder="1" applyAlignment="1" applyProtection="1">
      <alignment horizontal="left"/>
    </xf>
    <xf numFmtId="0" fontId="8" fillId="2" borderId="21" xfId="24" applyFont="1" applyFill="1" applyBorder="1" applyAlignment="1" applyProtection="1">
      <alignment horizontal="left"/>
    </xf>
    <xf numFmtId="0" fontId="8" fillId="2" borderId="122" xfId="24" applyFont="1" applyFill="1" applyBorder="1" applyAlignment="1" applyProtection="1">
      <alignment horizontal="left"/>
    </xf>
    <xf numFmtId="0" fontId="7" fillId="2" borderId="123" xfId="24" applyFont="1" applyFill="1" applyBorder="1" applyAlignment="1" applyProtection="1">
      <alignment horizontal="center"/>
    </xf>
    <xf numFmtId="167" fontId="7" fillId="6" borderId="124" xfId="24" applyNumberFormat="1" applyFont="1" applyFill="1" applyBorder="1" applyAlignment="1" applyProtection="1">
      <alignment horizontal="center" wrapText="1"/>
    </xf>
    <xf numFmtId="0" fontId="23" fillId="0" borderId="21" xfId="24" applyBorder="1" applyAlignment="1" applyProtection="1">
      <alignment horizontal="center" wrapText="1"/>
    </xf>
    <xf numFmtId="0" fontId="23" fillId="0" borderId="122" xfId="24" applyBorder="1" applyAlignment="1" applyProtection="1">
      <alignment horizontal="center" wrapText="1"/>
    </xf>
    <xf numFmtId="167" fontId="7" fillId="6" borderId="123" xfId="9" applyNumberFormat="1" applyFont="1" applyFill="1" applyBorder="1" applyAlignment="1" applyProtection="1">
      <alignment horizontal="center"/>
    </xf>
    <xf numFmtId="167" fontId="7" fillId="6" borderId="125" xfId="9" applyNumberFormat="1" applyFont="1" applyFill="1" applyBorder="1" applyAlignment="1" applyProtection="1">
      <alignment horizontal="center"/>
    </xf>
    <xf numFmtId="0" fontId="8" fillId="2" borderId="0" xfId="24" applyFont="1" applyFill="1" applyBorder="1" applyAlignment="1" applyProtection="1">
      <alignment horizontal="center"/>
    </xf>
    <xf numFmtId="0" fontId="8" fillId="2" borderId="126" xfId="24" applyFont="1" applyFill="1" applyBorder="1" applyAlignment="1" applyProtection="1">
      <alignment horizontal="left"/>
    </xf>
    <xf numFmtId="0" fontId="8" fillId="2" borderId="19" xfId="24" applyFont="1" applyFill="1" applyBorder="1" applyAlignment="1" applyProtection="1">
      <alignment horizontal="left"/>
    </xf>
    <xf numFmtId="0" fontId="8" fillId="2" borderId="20" xfId="24" applyFont="1" applyFill="1" applyBorder="1" applyAlignment="1" applyProtection="1">
      <alignment horizontal="left"/>
    </xf>
    <xf numFmtId="9" fontId="7" fillId="2" borderId="37" xfId="24" applyNumberFormat="1" applyFont="1" applyFill="1" applyBorder="1" applyAlignment="1" applyProtection="1">
      <alignment horizontal="center"/>
      <protection locked="0"/>
    </xf>
    <xf numFmtId="0" fontId="7" fillId="2" borderId="37" xfId="24" applyFont="1" applyFill="1" applyBorder="1" applyAlignment="1" applyProtection="1">
      <alignment horizontal="center"/>
      <protection locked="0"/>
    </xf>
    <xf numFmtId="0" fontId="7" fillId="2" borderId="37" xfId="24" applyFont="1" applyFill="1" applyBorder="1" applyAlignment="1" applyProtection="1">
      <alignment horizontal="center"/>
    </xf>
    <xf numFmtId="167" fontId="7" fillId="6" borderId="18" xfId="24" applyNumberFormat="1" applyFont="1" applyFill="1" applyBorder="1" applyAlignment="1" applyProtection="1">
      <alignment horizontal="center" wrapText="1"/>
    </xf>
    <xf numFmtId="0" fontId="23" fillId="0" borderId="19" xfId="24" applyBorder="1" applyAlignment="1" applyProtection="1">
      <alignment horizontal="center" wrapText="1"/>
    </xf>
    <xf numFmtId="0" fontId="23" fillId="0" borderId="20" xfId="24" applyBorder="1" applyAlignment="1" applyProtection="1">
      <alignment horizontal="center" wrapText="1"/>
    </xf>
    <xf numFmtId="167" fontId="7" fillId="6" borderId="37" xfId="9" applyNumberFormat="1" applyFont="1" applyFill="1" applyBorder="1" applyAlignment="1" applyProtection="1">
      <alignment horizontal="center"/>
    </xf>
    <xf numFmtId="167" fontId="7" fillId="6" borderId="127" xfId="9" applyNumberFormat="1" applyFont="1" applyFill="1" applyBorder="1" applyAlignment="1" applyProtection="1">
      <alignment horizontal="center"/>
    </xf>
    <xf numFmtId="43" fontId="8" fillId="2" borderId="29" xfId="9" applyFont="1" applyFill="1" applyBorder="1" applyAlignment="1" applyProtection="1">
      <alignment horizontal="left" vertical="center"/>
    </xf>
    <xf numFmtId="43" fontId="8" fillId="2" borderId="0" xfId="9" applyFont="1" applyFill="1" applyBorder="1" applyAlignment="1" applyProtection="1">
      <alignment horizontal="left" vertical="center"/>
    </xf>
    <xf numFmtId="43" fontId="7" fillId="10" borderId="18" xfId="9" applyFont="1" applyFill="1" applyBorder="1" applyAlignment="1" applyProtection="1">
      <alignment horizontal="center" vertical="center" wrapText="1"/>
    </xf>
    <xf numFmtId="0" fontId="23" fillId="0" borderId="19" xfId="24" applyBorder="1" applyAlignment="1" applyProtection="1">
      <alignment horizontal="center" vertical="center" wrapText="1"/>
    </xf>
    <xf numFmtId="0" fontId="23" fillId="0" borderId="20" xfId="24" applyBorder="1" applyAlignment="1" applyProtection="1">
      <alignment horizontal="center" vertical="center" wrapText="1"/>
    </xf>
    <xf numFmtId="167" fontId="7" fillId="10" borderId="18" xfId="9" applyNumberFormat="1" applyFont="1" applyFill="1" applyBorder="1" applyAlignment="1" applyProtection="1">
      <alignment horizontal="center" vertical="center" wrapText="1"/>
    </xf>
    <xf numFmtId="167" fontId="7" fillId="10" borderId="19" xfId="9" applyNumberFormat="1" applyFont="1" applyFill="1" applyBorder="1" applyAlignment="1" applyProtection="1">
      <alignment horizontal="center" vertical="center" wrapText="1"/>
    </xf>
    <xf numFmtId="167" fontId="7" fillId="10" borderId="120" xfId="9" applyNumberFormat="1" applyFont="1" applyFill="1" applyBorder="1" applyAlignment="1" applyProtection="1">
      <alignment horizontal="center" vertical="center" wrapText="1"/>
    </xf>
    <xf numFmtId="167" fontId="7" fillId="10" borderId="8" xfId="9" applyNumberFormat="1" applyFont="1" applyFill="1" applyBorder="1" applyAlignment="1" applyProtection="1">
      <alignment horizontal="center" vertical="center" wrapText="1"/>
    </xf>
    <xf numFmtId="167" fontId="7" fillId="10" borderId="9" xfId="9" applyNumberFormat="1" applyFont="1" applyFill="1" applyBorder="1" applyAlignment="1" applyProtection="1">
      <alignment horizontal="center" vertical="center" wrapText="1"/>
    </xf>
    <xf numFmtId="167" fontId="7" fillId="10" borderId="101" xfId="9" applyNumberFormat="1" applyFont="1" applyFill="1" applyBorder="1" applyAlignment="1" applyProtection="1">
      <alignment horizontal="center" vertical="center" wrapText="1"/>
    </xf>
    <xf numFmtId="167" fontId="7" fillId="10" borderId="10" xfId="9" applyNumberFormat="1" applyFont="1" applyFill="1" applyBorder="1" applyAlignment="1" applyProtection="1">
      <alignment horizontal="center" vertical="center" wrapText="1"/>
    </xf>
    <xf numFmtId="43" fontId="8" fillId="2" borderId="0" xfId="9" applyFont="1" applyFill="1" applyBorder="1" applyAlignment="1" applyProtection="1">
      <alignment horizontal="center" vertical="center"/>
    </xf>
    <xf numFmtId="0" fontId="2" fillId="3" borderId="8" xfId="24" applyFont="1" applyFill="1" applyBorder="1" applyAlignment="1" applyProtection="1">
      <alignment horizontal="center" vertical="center" wrapText="1"/>
    </xf>
    <xf numFmtId="0" fontId="2" fillId="3" borderId="9" xfId="24" applyFont="1" applyFill="1" applyBorder="1" applyAlignment="1" applyProtection="1">
      <alignment horizontal="center" vertical="center" wrapText="1"/>
    </xf>
    <xf numFmtId="0" fontId="2" fillId="3" borderId="10" xfId="24" applyFont="1" applyFill="1" applyBorder="1" applyAlignment="1" applyProtection="1">
      <alignment horizontal="center" vertical="center" wrapText="1"/>
    </xf>
    <xf numFmtId="0" fontId="8" fillId="2" borderId="0" xfId="24" applyFont="1" applyFill="1" applyBorder="1" applyAlignment="1" applyProtection="1">
      <alignment horizontal="center" vertical="center" wrapText="1"/>
    </xf>
    <xf numFmtId="167" fontId="7" fillId="2" borderId="21" xfId="9" applyNumberFormat="1" applyFont="1" applyFill="1" applyBorder="1" applyAlignment="1" applyProtection="1">
      <alignment horizontal="center" vertical="center" wrapText="1"/>
    </xf>
    <xf numFmtId="43" fontId="8" fillId="2" borderId="5" xfId="9" applyFont="1" applyFill="1" applyBorder="1" applyAlignment="1" applyProtection="1">
      <alignment horizontal="left" vertical="center"/>
      <protection locked="0"/>
    </xf>
    <xf numFmtId="43" fontId="8" fillId="2" borderId="60" xfId="9" applyFont="1" applyFill="1" applyBorder="1" applyAlignment="1" applyProtection="1">
      <alignment horizontal="left" vertical="center"/>
      <protection locked="0"/>
    </xf>
    <xf numFmtId="167" fontId="8" fillId="2" borderId="61" xfId="9" applyNumberFormat="1" applyFont="1" applyFill="1" applyBorder="1" applyAlignment="1" applyProtection="1">
      <alignment horizontal="center" vertical="center" wrapText="1"/>
    </xf>
    <xf numFmtId="0" fontId="23" fillId="0" borderId="5" xfId="24" applyBorder="1" applyAlignment="1" applyProtection="1">
      <alignment horizontal="center" vertical="center" wrapText="1"/>
    </xf>
    <xf numFmtId="0" fontId="23" fillId="0" borderId="60" xfId="24" applyBorder="1" applyAlignment="1" applyProtection="1">
      <alignment horizontal="center" vertical="center" wrapText="1"/>
    </xf>
    <xf numFmtId="167" fontId="8" fillId="9" borderId="61" xfId="9" applyNumberFormat="1" applyFont="1" applyFill="1" applyBorder="1" applyAlignment="1" applyProtection="1">
      <alignment horizontal="center" vertical="center" wrapText="1"/>
      <protection locked="0"/>
    </xf>
    <xf numFmtId="167" fontId="8" fillId="9" borderId="5" xfId="9" applyNumberFormat="1" applyFont="1" applyFill="1" applyBorder="1" applyAlignment="1" applyProtection="1">
      <alignment horizontal="center" vertical="center" wrapText="1"/>
      <protection locked="0"/>
    </xf>
    <xf numFmtId="167" fontId="8" fillId="9" borderId="47" xfId="9" applyNumberFormat="1" applyFont="1" applyFill="1" applyBorder="1" applyAlignment="1" applyProtection="1">
      <alignment horizontal="center" vertical="center" wrapText="1"/>
      <protection locked="0"/>
    </xf>
    <xf numFmtId="167" fontId="7" fillId="2" borderId="0" xfId="9" applyNumberFormat="1" applyFont="1" applyFill="1" applyBorder="1" applyAlignment="1" applyProtection="1">
      <alignment horizontal="center" vertical="center" wrapText="1"/>
    </xf>
    <xf numFmtId="167" fontId="7" fillId="2" borderId="34" xfId="9" applyNumberFormat="1" applyFont="1" applyFill="1" applyBorder="1" applyAlignment="1" applyProtection="1">
      <alignment horizontal="center" vertical="center" wrapText="1"/>
    </xf>
    <xf numFmtId="167" fontId="7" fillId="6" borderId="27" xfId="9" applyNumberFormat="1" applyFont="1" applyFill="1" applyBorder="1" applyAlignment="1" applyProtection="1">
      <alignment horizontal="center" vertical="center" wrapText="1"/>
    </xf>
    <xf numFmtId="167" fontId="7" fillId="6" borderId="5" xfId="9" applyNumberFormat="1" applyFont="1" applyFill="1" applyBorder="1" applyAlignment="1" applyProtection="1">
      <alignment horizontal="center" vertical="center" wrapText="1"/>
    </xf>
    <xf numFmtId="167" fontId="7" fillId="6" borderId="60" xfId="9" applyNumberFormat="1" applyFont="1" applyFill="1" applyBorder="1" applyAlignment="1" applyProtection="1">
      <alignment horizontal="center" vertical="center" wrapText="1"/>
    </xf>
    <xf numFmtId="167" fontId="7" fillId="6" borderId="47" xfId="9" applyNumberFormat="1" applyFont="1" applyFill="1" applyBorder="1" applyAlignment="1" applyProtection="1">
      <alignment horizontal="center" vertical="center" wrapText="1"/>
    </xf>
    <xf numFmtId="43" fontId="8" fillId="10" borderId="50" xfId="9" applyFont="1" applyFill="1" applyBorder="1" applyAlignment="1" applyProtection="1">
      <alignment horizontal="left" vertical="center"/>
    </xf>
    <xf numFmtId="43" fontId="8" fillId="10" borderId="51" xfId="9" applyFont="1" applyFill="1" applyBorder="1" applyAlignment="1" applyProtection="1">
      <alignment horizontal="left" vertical="center"/>
    </xf>
    <xf numFmtId="43" fontId="8" fillId="10" borderId="119" xfId="9" applyFont="1" applyFill="1" applyBorder="1" applyAlignment="1" applyProtection="1">
      <alignment horizontal="left" vertical="center"/>
    </xf>
    <xf numFmtId="167" fontId="7" fillId="10" borderId="55" xfId="24" applyNumberFormat="1" applyFont="1" applyFill="1" applyBorder="1" applyAlignment="1" applyProtection="1">
      <alignment horizontal="center" vertical="center" wrapText="1"/>
    </xf>
    <xf numFmtId="0" fontId="23" fillId="0" borderId="51" xfId="24" applyBorder="1" applyAlignment="1" applyProtection="1">
      <alignment horizontal="center" vertical="center" wrapText="1"/>
    </xf>
    <xf numFmtId="0" fontId="23" fillId="0" borderId="119" xfId="24" applyBorder="1" applyAlignment="1" applyProtection="1">
      <alignment horizontal="center" vertical="center" wrapText="1"/>
    </xf>
    <xf numFmtId="167" fontId="7" fillId="10" borderId="55" xfId="9" applyNumberFormat="1" applyFont="1" applyFill="1" applyBorder="1" applyAlignment="1" applyProtection="1">
      <alignment horizontal="center" vertical="center" wrapText="1"/>
    </xf>
    <xf numFmtId="167" fontId="7" fillId="10" borderId="51" xfId="9" applyNumberFormat="1" applyFont="1" applyFill="1" applyBorder="1" applyAlignment="1" applyProtection="1">
      <alignment horizontal="center" vertical="center" wrapText="1"/>
    </xf>
    <xf numFmtId="167" fontId="7" fillId="10" borderId="52" xfId="9" applyNumberFormat="1" applyFont="1" applyFill="1" applyBorder="1" applyAlignment="1" applyProtection="1">
      <alignment horizontal="center" vertical="center" wrapText="1"/>
    </xf>
    <xf numFmtId="167" fontId="7" fillId="10" borderId="117" xfId="9" applyNumberFormat="1" applyFont="1" applyFill="1" applyBorder="1" applyAlignment="1" applyProtection="1">
      <alignment horizontal="center" vertical="center" wrapText="1"/>
    </xf>
    <xf numFmtId="167" fontId="7" fillId="10" borderId="103" xfId="9" applyNumberFormat="1" applyFont="1" applyFill="1" applyBorder="1" applyAlignment="1" applyProtection="1">
      <alignment horizontal="center" vertical="center" wrapText="1"/>
    </xf>
    <xf numFmtId="43" fontId="7" fillId="4" borderId="75" xfId="9" applyFont="1" applyFill="1" applyBorder="1" applyAlignment="1" applyProtection="1">
      <alignment horizontal="left" vertical="center"/>
    </xf>
    <xf numFmtId="43" fontId="7" fillId="4" borderId="33" xfId="9" applyFont="1" applyFill="1" applyBorder="1" applyAlignment="1" applyProtection="1">
      <alignment horizontal="left" vertical="center"/>
    </xf>
    <xf numFmtId="43" fontId="7" fillId="11" borderId="33" xfId="9" applyFont="1" applyFill="1" applyBorder="1" applyAlignment="1" applyProtection="1">
      <alignment horizontal="left" vertical="center"/>
    </xf>
    <xf numFmtId="43" fontId="7" fillId="4" borderId="36" xfId="9" applyFont="1" applyFill="1" applyBorder="1" applyAlignment="1" applyProtection="1">
      <alignment horizontal="left" vertical="center"/>
    </xf>
    <xf numFmtId="167" fontId="8" fillId="11" borderId="36" xfId="9" applyNumberFormat="1" applyFont="1" applyFill="1" applyBorder="1" applyAlignment="1" applyProtection="1">
      <alignment horizontal="center" vertical="center" wrapText="1"/>
    </xf>
    <xf numFmtId="167" fontId="8" fillId="11" borderId="113" xfId="9" applyNumberFormat="1" applyFont="1" applyFill="1" applyBorder="1" applyAlignment="1" applyProtection="1">
      <alignment horizontal="center" vertical="center" wrapText="1"/>
    </xf>
    <xf numFmtId="167" fontId="8" fillId="11" borderId="29" xfId="9" applyNumberFormat="1" applyFont="1" applyFill="1" applyBorder="1" applyAlignment="1" applyProtection="1">
      <alignment horizontal="center" vertical="center" wrapText="1"/>
    </xf>
    <xf numFmtId="167" fontId="8" fillId="11" borderId="0" xfId="9" applyNumberFormat="1" applyFont="1" applyFill="1" applyBorder="1" applyAlignment="1" applyProtection="1">
      <alignment horizontal="center" vertical="center" wrapText="1"/>
    </xf>
    <xf numFmtId="167" fontId="8" fillId="11" borderId="34" xfId="9" applyNumberFormat="1" applyFont="1" applyFill="1" applyBorder="1" applyAlignment="1" applyProtection="1">
      <alignment horizontal="center" vertical="center" wrapText="1"/>
    </xf>
    <xf numFmtId="43" fontId="8" fillId="15" borderId="114" xfId="9" applyFont="1" applyFill="1" applyBorder="1" applyAlignment="1" applyProtection="1">
      <alignment horizontal="left" vertical="center"/>
    </xf>
    <xf numFmtId="43" fontId="8" fillId="15" borderId="115" xfId="9" applyFont="1" applyFill="1" applyBorder="1" applyAlignment="1" applyProtection="1">
      <alignment horizontal="left" vertical="center"/>
    </xf>
    <xf numFmtId="43" fontId="8" fillId="15" borderId="115" xfId="9" applyFont="1" applyFill="1" applyBorder="1" applyAlignment="1" applyProtection="1">
      <alignment horizontal="center" vertical="center"/>
    </xf>
    <xf numFmtId="167" fontId="8" fillId="15" borderId="115" xfId="9" applyNumberFormat="1" applyFont="1" applyFill="1" applyBorder="1" applyAlignment="1" applyProtection="1">
      <alignment horizontal="center" vertical="center"/>
    </xf>
    <xf numFmtId="164" fontId="8" fillId="15" borderId="116" xfId="24" applyNumberFormat="1" applyFont="1" applyFill="1" applyBorder="1" applyAlignment="1" applyProtection="1">
      <alignment horizontal="center" vertical="center" wrapText="1"/>
    </xf>
    <xf numFmtId="0" fontId="8" fillId="15" borderId="116" xfId="24" applyFont="1" applyFill="1" applyBorder="1" applyAlignment="1" applyProtection="1">
      <alignment horizontal="center" vertical="center" wrapText="1"/>
    </xf>
    <xf numFmtId="167" fontId="7" fillId="15" borderId="106" xfId="24" applyNumberFormat="1" applyFont="1" applyFill="1" applyBorder="1" applyAlignment="1" applyProtection="1">
      <alignment horizontal="center" vertical="center" wrapText="1"/>
    </xf>
    <xf numFmtId="0" fontId="23" fillId="15" borderId="63" xfId="24" applyFill="1" applyBorder="1" applyAlignment="1" applyProtection="1">
      <alignment horizontal="center" vertical="center" wrapText="1"/>
    </xf>
    <xf numFmtId="0" fontId="23" fillId="15" borderId="107" xfId="24" applyFill="1" applyBorder="1" applyAlignment="1" applyProtection="1">
      <alignment horizontal="center" vertical="center" wrapText="1"/>
    </xf>
    <xf numFmtId="167" fontId="7" fillId="15" borderId="17" xfId="9" applyNumberFormat="1" applyFont="1" applyFill="1" applyBorder="1" applyAlignment="1" applyProtection="1">
      <alignment horizontal="center" vertical="center" wrapText="1"/>
    </xf>
    <xf numFmtId="167" fontId="7" fillId="15" borderId="14" xfId="9" applyNumberFormat="1" applyFont="1" applyFill="1" applyBorder="1" applyAlignment="1" applyProtection="1">
      <alignment horizontal="center" vertical="center" wrapText="1"/>
    </xf>
    <xf numFmtId="167" fontId="7" fillId="15" borderId="84" xfId="9" applyNumberFormat="1" applyFont="1" applyFill="1" applyBorder="1" applyAlignment="1" applyProtection="1">
      <alignment horizontal="center" vertical="center" wrapText="1"/>
    </xf>
    <xf numFmtId="167" fontId="8" fillId="15" borderId="117" xfId="9" applyNumberFormat="1" applyFont="1" applyFill="1" applyBorder="1" applyAlignment="1" applyProtection="1">
      <alignment horizontal="center" vertical="center" wrapText="1"/>
    </xf>
    <xf numFmtId="167" fontId="8" fillId="15" borderId="103" xfId="9" applyNumberFormat="1" applyFont="1" applyFill="1" applyBorder="1" applyAlignment="1" applyProtection="1">
      <alignment horizontal="center" vertical="center" wrapText="1"/>
    </xf>
    <xf numFmtId="167" fontId="8" fillId="15" borderId="101" xfId="9" applyNumberFormat="1" applyFont="1" applyFill="1" applyBorder="1" applyAlignment="1" applyProtection="1">
      <alignment horizontal="center" vertical="center" wrapText="1"/>
    </xf>
    <xf numFmtId="167" fontId="8" fillId="15" borderId="118" xfId="9" applyNumberFormat="1" applyFont="1" applyFill="1" applyBorder="1" applyAlignment="1" applyProtection="1">
      <alignment horizontal="center" vertical="center" wrapText="1"/>
    </xf>
    <xf numFmtId="167" fontId="8" fillId="6" borderId="26" xfId="9" applyNumberFormat="1" applyFont="1" applyFill="1" applyBorder="1" applyAlignment="1" applyProtection="1">
      <alignment horizontal="center" vertical="center" wrapText="1"/>
    </xf>
    <xf numFmtId="167" fontId="8" fillId="6" borderId="49" xfId="9" applyNumberFormat="1" applyFont="1" applyFill="1" applyBorder="1" applyAlignment="1" applyProtection="1">
      <alignment horizontal="center" vertical="center" wrapText="1"/>
    </xf>
    <xf numFmtId="43" fontId="0" fillId="2" borderId="5" xfId="9" applyFont="1" applyFill="1" applyBorder="1" applyAlignment="1" applyProtection="1">
      <alignment horizontal="left" vertical="center"/>
      <protection locked="0"/>
    </xf>
    <xf numFmtId="43" fontId="0" fillId="2" borderId="60" xfId="9" applyFont="1" applyFill="1" applyBorder="1" applyAlignment="1" applyProtection="1">
      <alignment horizontal="left" vertical="center"/>
      <protection locked="0"/>
    </xf>
    <xf numFmtId="43" fontId="0" fillId="2" borderId="61" xfId="9" applyFont="1" applyFill="1" applyBorder="1" applyAlignment="1" applyProtection="1">
      <alignment horizontal="center" vertical="center"/>
      <protection locked="0"/>
    </xf>
    <xf numFmtId="43" fontId="0" fillId="2" borderId="5" xfId="9" applyFont="1" applyFill="1" applyBorder="1" applyAlignment="1" applyProtection="1">
      <alignment horizontal="center" vertical="center"/>
      <protection locked="0"/>
    </xf>
    <xf numFmtId="43" fontId="0" fillId="2" borderId="60" xfId="9" applyFont="1" applyFill="1" applyBorder="1" applyAlignment="1" applyProtection="1">
      <alignment horizontal="center" vertical="center"/>
      <protection locked="0"/>
    </xf>
    <xf numFmtId="43" fontId="8" fillId="2" borderId="41" xfId="9" applyFont="1" applyFill="1" applyBorder="1" applyAlignment="1" applyProtection="1">
      <alignment horizontal="center" vertical="center"/>
    </xf>
    <xf numFmtId="43" fontId="8" fillId="9" borderId="61" xfId="9" applyFont="1" applyFill="1" applyBorder="1" applyAlignment="1" applyProtection="1">
      <alignment horizontal="center" vertical="center"/>
      <protection locked="0"/>
    </xf>
    <xf numFmtId="43" fontId="8" fillId="9" borderId="5" xfId="9" applyFont="1" applyFill="1" applyBorder="1" applyAlignment="1" applyProtection="1">
      <alignment horizontal="center" vertical="center"/>
      <protection locked="0"/>
    </xf>
    <xf numFmtId="43" fontId="8" fillId="9" borderId="60" xfId="9" applyFont="1" applyFill="1" applyBorder="1" applyAlignment="1" applyProtection="1">
      <alignment horizontal="center" vertical="center"/>
      <protection locked="0"/>
    </xf>
    <xf numFmtId="167" fontId="8" fillId="2" borderId="26" xfId="9" applyNumberFormat="1" applyFont="1" applyFill="1" applyBorder="1" applyAlignment="1" applyProtection="1">
      <alignment horizontal="center" vertical="center"/>
    </xf>
    <xf numFmtId="43" fontId="8" fillId="9" borderId="61" xfId="9" applyFont="1" applyFill="1" applyBorder="1" applyAlignment="1" applyProtection="1">
      <alignment horizontal="center" vertical="center" wrapText="1"/>
      <protection locked="0"/>
    </xf>
    <xf numFmtId="43" fontId="8" fillId="9" borderId="5" xfId="9" applyFont="1" applyFill="1" applyBorder="1" applyAlignment="1" applyProtection="1">
      <alignment horizontal="center" vertical="center" wrapText="1"/>
      <protection locked="0"/>
    </xf>
    <xf numFmtId="43" fontId="8" fillId="9" borderId="60" xfId="9" applyFont="1" applyFill="1" applyBorder="1" applyAlignment="1" applyProtection="1">
      <alignment horizontal="center" vertical="center" wrapText="1"/>
      <protection locked="0"/>
    </xf>
    <xf numFmtId="167" fontId="8" fillId="0" borderId="1" xfId="24" applyNumberFormat="1" applyFont="1" applyFill="1" applyBorder="1" applyAlignment="1" applyProtection="1">
      <alignment horizontal="center" vertical="center" wrapText="1"/>
    </xf>
    <xf numFmtId="0" fontId="0" fillId="0" borderId="2" xfId="24" applyFont="1" applyFill="1" applyBorder="1" applyAlignment="1" applyProtection="1">
      <alignment horizontal="center" vertical="center" wrapText="1"/>
    </xf>
    <xf numFmtId="0" fontId="0" fillId="0" borderId="99" xfId="24" applyFont="1" applyFill="1" applyBorder="1" applyAlignment="1" applyProtection="1">
      <alignment horizontal="center" vertical="center" wrapText="1"/>
    </xf>
    <xf numFmtId="167" fontId="8" fillId="2" borderId="5" xfId="9" applyNumberFormat="1" applyFont="1" applyFill="1" applyBorder="1" applyAlignment="1" applyProtection="1">
      <alignment horizontal="center" vertical="center" wrapText="1"/>
    </xf>
    <xf numFmtId="167" fontId="8" fillId="2" borderId="47" xfId="9" applyNumberFormat="1" applyFont="1" applyFill="1" applyBorder="1" applyAlignment="1" applyProtection="1">
      <alignment horizontal="center" vertical="center" wrapText="1"/>
    </xf>
    <xf numFmtId="167" fontId="8" fillId="6" borderId="48" xfId="9" applyNumberFormat="1" applyFont="1" applyFill="1" applyBorder="1" applyAlignment="1" applyProtection="1">
      <alignment horizontal="center" vertical="center" wrapText="1"/>
    </xf>
    <xf numFmtId="167" fontId="8" fillId="6" borderId="1" xfId="9" applyNumberFormat="1" applyFont="1" applyFill="1" applyBorder="1" applyAlignment="1" applyProtection="1">
      <alignment horizontal="center" vertical="center" wrapText="1"/>
    </xf>
    <xf numFmtId="167" fontId="8" fillId="2" borderId="1" xfId="24" applyNumberFormat="1" applyFont="1" applyFill="1" applyBorder="1" applyAlignment="1" applyProtection="1">
      <alignment horizontal="center" vertical="center" wrapText="1"/>
    </xf>
    <xf numFmtId="0" fontId="0" fillId="0" borderId="2" xfId="24" applyFont="1" applyBorder="1" applyAlignment="1" applyProtection="1">
      <alignment horizontal="center" vertical="center" wrapText="1"/>
    </xf>
    <xf numFmtId="0" fontId="0" fillId="0" borderId="99" xfId="24" applyFont="1" applyBorder="1" applyAlignment="1" applyProtection="1">
      <alignment horizontal="center" vertical="center" wrapText="1"/>
    </xf>
    <xf numFmtId="167" fontId="7" fillId="2" borderId="109" xfId="9" applyNumberFormat="1" applyFont="1" applyFill="1" applyBorder="1" applyAlignment="1" applyProtection="1">
      <alignment horizontal="center" vertical="center" wrapText="1"/>
    </xf>
    <xf numFmtId="167" fontId="7" fillId="2" borderId="14" xfId="9" applyNumberFormat="1" applyFont="1" applyFill="1" applyBorder="1" applyAlignment="1" applyProtection="1">
      <alignment horizontal="center" vertical="center" wrapText="1"/>
    </xf>
    <xf numFmtId="167" fontId="7" fillId="2" borderId="84" xfId="9" applyNumberFormat="1" applyFont="1" applyFill="1" applyBorder="1" applyAlignment="1" applyProtection="1">
      <alignment horizontal="center" vertical="center" wrapText="1"/>
    </xf>
    <xf numFmtId="43" fontId="7" fillId="4" borderId="110" xfId="9" applyFont="1" applyFill="1" applyBorder="1" applyAlignment="1" applyProtection="1">
      <alignment horizontal="left" vertical="center"/>
    </xf>
    <xf numFmtId="43" fontId="7" fillId="4" borderId="111" xfId="9" applyFont="1" applyFill="1" applyBorder="1" applyAlignment="1" applyProtection="1">
      <alignment horizontal="center" vertical="center"/>
    </xf>
    <xf numFmtId="43" fontId="7" fillId="4" borderId="16" xfId="9" applyFont="1" applyFill="1" applyBorder="1" applyAlignment="1" applyProtection="1">
      <alignment horizontal="center" vertical="center"/>
    </xf>
    <xf numFmtId="43" fontId="7" fillId="4" borderId="112" xfId="9" applyFont="1" applyFill="1" applyBorder="1" applyAlignment="1" applyProtection="1">
      <alignment horizontal="center" vertical="center"/>
    </xf>
    <xf numFmtId="43" fontId="8" fillId="11" borderId="0" xfId="9" applyFont="1" applyFill="1" applyBorder="1" applyAlignment="1" applyProtection="1">
      <alignment horizontal="center" vertical="center"/>
    </xf>
    <xf numFmtId="0" fontId="8" fillId="11" borderId="0" xfId="24" applyFont="1" applyFill="1" applyBorder="1" applyAlignment="1" applyProtection="1">
      <alignment horizontal="center" vertical="center" wrapText="1"/>
    </xf>
    <xf numFmtId="167" fontId="7" fillId="11" borderId="36" xfId="9" applyNumberFormat="1" applyFont="1" applyFill="1" applyBorder="1" applyAlignment="1" applyProtection="1">
      <alignment horizontal="center" vertical="center" wrapText="1"/>
    </xf>
    <xf numFmtId="167" fontId="7" fillId="11" borderId="113" xfId="9" applyNumberFormat="1" applyFont="1" applyFill="1" applyBorder="1" applyAlignment="1" applyProtection="1">
      <alignment horizontal="center" vertical="center" wrapText="1"/>
    </xf>
    <xf numFmtId="167" fontId="7" fillId="11" borderId="29" xfId="9" applyNumberFormat="1" applyFont="1" applyFill="1" applyBorder="1" applyAlignment="1" applyProtection="1">
      <alignment horizontal="center" vertical="center" wrapText="1"/>
    </xf>
    <xf numFmtId="167" fontId="7" fillId="11" borderId="0" xfId="9" applyNumberFormat="1" applyFont="1" applyFill="1" applyBorder="1" applyAlignment="1" applyProtection="1">
      <alignment horizontal="center" vertical="center" wrapText="1"/>
    </xf>
    <xf numFmtId="167" fontId="7" fillId="11" borderId="33" xfId="9" applyNumberFormat="1" applyFont="1" applyFill="1" applyBorder="1" applyAlignment="1" applyProtection="1">
      <alignment horizontal="center" vertical="center" wrapText="1"/>
    </xf>
    <xf numFmtId="167" fontId="7" fillId="11" borderId="79" xfId="9" applyNumberFormat="1" applyFont="1" applyFill="1" applyBorder="1" applyAlignment="1" applyProtection="1">
      <alignment horizontal="center" vertical="center" wrapText="1"/>
    </xf>
    <xf numFmtId="43" fontId="8" fillId="16" borderId="5" xfId="0" applyNumberFormat="1" applyFont="1" applyFill="1" applyBorder="1" applyAlignment="1" applyProtection="1">
      <alignment horizontal="left" vertical="center" wrapText="1"/>
      <protection locked="0"/>
    </xf>
    <xf numFmtId="43" fontId="8" fillId="16" borderId="60" xfId="0" applyNumberFormat="1" applyFont="1" applyFill="1" applyBorder="1" applyAlignment="1" applyProtection="1">
      <alignment horizontal="left" vertical="center" wrapText="1"/>
      <protection locked="0"/>
    </xf>
    <xf numFmtId="167" fontId="8" fillId="2" borderId="41" xfId="9" applyNumberFormat="1" applyFont="1" applyFill="1" applyBorder="1" applyAlignment="1" applyProtection="1">
      <alignment horizontal="center" vertical="center"/>
    </xf>
    <xf numFmtId="167" fontId="8" fillId="2" borderId="61" xfId="24" applyNumberFormat="1" applyFont="1" applyFill="1" applyBorder="1" applyAlignment="1" applyProtection="1">
      <alignment horizontal="center" vertical="center" wrapText="1"/>
    </xf>
    <xf numFmtId="0" fontId="0" fillId="0" borderId="5" xfId="24" applyFont="1" applyBorder="1" applyAlignment="1" applyProtection="1">
      <alignment horizontal="center" vertical="center" wrapText="1"/>
    </xf>
    <xf numFmtId="0" fontId="0" fillId="0" borderId="60" xfId="24" applyFont="1" applyBorder="1" applyAlignment="1" applyProtection="1">
      <alignment horizontal="center" vertical="center" wrapText="1"/>
    </xf>
    <xf numFmtId="167" fontId="8" fillId="6" borderId="80" xfId="9" applyNumberFormat="1" applyFont="1" applyFill="1" applyBorder="1" applyAlignment="1" applyProtection="1">
      <alignment horizontal="center" vertical="center" wrapText="1"/>
    </xf>
    <xf numFmtId="167" fontId="8" fillId="6" borderId="41" xfId="9" applyNumberFormat="1" applyFont="1" applyFill="1" applyBorder="1" applyAlignment="1" applyProtection="1">
      <alignment horizontal="center" vertical="center" wrapText="1"/>
    </xf>
    <xf numFmtId="43" fontId="8" fillId="10" borderId="104" xfId="9" applyFont="1" applyFill="1" applyBorder="1" applyAlignment="1" applyProtection="1">
      <alignment horizontal="left" vertical="center"/>
    </xf>
    <xf numFmtId="43" fontId="8" fillId="10" borderId="105" xfId="9" applyFont="1" applyFill="1" applyBorder="1" applyAlignment="1" applyProtection="1">
      <alignment horizontal="left" vertical="center"/>
    </xf>
    <xf numFmtId="43" fontId="8" fillId="10" borderId="105" xfId="9" applyFont="1" applyFill="1" applyBorder="1" applyAlignment="1" applyProtection="1">
      <alignment horizontal="center" vertical="center"/>
    </xf>
    <xf numFmtId="167" fontId="8" fillId="10" borderId="105" xfId="9" applyNumberFormat="1" applyFont="1" applyFill="1" applyBorder="1" applyAlignment="1" applyProtection="1">
      <alignment horizontal="center" vertical="center"/>
    </xf>
    <xf numFmtId="164" fontId="8" fillId="10" borderId="105" xfId="24" applyNumberFormat="1" applyFont="1" applyFill="1" applyBorder="1" applyAlignment="1" applyProtection="1">
      <alignment horizontal="center" vertical="center" wrapText="1"/>
    </xf>
    <xf numFmtId="0" fontId="8" fillId="10" borderId="105" xfId="24" applyFont="1" applyFill="1" applyBorder="1" applyAlignment="1" applyProtection="1">
      <alignment horizontal="center" vertical="center" wrapText="1"/>
    </xf>
    <xf numFmtId="167" fontId="7" fillId="10" borderId="106" xfId="24" applyNumberFormat="1" applyFont="1" applyFill="1" applyBorder="1" applyAlignment="1" applyProtection="1">
      <alignment horizontal="center" vertical="center" wrapText="1"/>
    </xf>
    <xf numFmtId="0" fontId="23" fillId="0" borderId="63" xfId="24" applyBorder="1" applyAlignment="1" applyProtection="1">
      <alignment horizontal="center" vertical="center" wrapText="1"/>
    </xf>
    <xf numFmtId="0" fontId="23" fillId="0" borderId="107" xfId="24" applyBorder="1" applyAlignment="1" applyProtection="1">
      <alignment horizontal="center" vertical="center" wrapText="1"/>
    </xf>
    <xf numFmtId="167" fontId="7" fillId="10" borderId="106" xfId="9" applyNumberFormat="1" applyFont="1" applyFill="1" applyBorder="1" applyAlignment="1" applyProtection="1">
      <alignment horizontal="center" vertical="center" wrapText="1"/>
    </xf>
    <xf numFmtId="167" fontId="7" fillId="10" borderId="63" xfId="9" applyNumberFormat="1" applyFont="1" applyFill="1" applyBorder="1" applyAlignment="1" applyProtection="1">
      <alignment horizontal="center" vertical="center" wrapText="1"/>
    </xf>
    <xf numFmtId="167" fontId="7" fillId="10" borderId="108" xfId="9" applyNumberFormat="1" applyFont="1" applyFill="1" applyBorder="1" applyAlignment="1" applyProtection="1">
      <alignment horizontal="center" vertical="center" wrapText="1"/>
    </xf>
    <xf numFmtId="167" fontId="8" fillId="10" borderId="8" xfId="9" applyNumberFormat="1" applyFont="1" applyFill="1" applyBorder="1" applyAlignment="1" applyProtection="1">
      <alignment horizontal="center" vertical="center" wrapText="1"/>
    </xf>
    <xf numFmtId="167" fontId="8" fillId="10" borderId="9" xfId="9" applyNumberFormat="1" applyFont="1" applyFill="1" applyBorder="1" applyAlignment="1" applyProtection="1">
      <alignment horizontal="center" vertical="center" wrapText="1"/>
    </xf>
    <xf numFmtId="167" fontId="8" fillId="10" borderId="10" xfId="9" applyNumberFormat="1" applyFont="1" applyFill="1" applyBorder="1" applyAlignment="1" applyProtection="1">
      <alignment horizontal="center" vertical="center" wrapText="1"/>
    </xf>
    <xf numFmtId="167" fontId="8" fillId="2" borderId="3" xfId="9" applyNumberFormat="1" applyFont="1" applyFill="1" applyBorder="1" applyAlignment="1" applyProtection="1">
      <alignment horizontal="center" vertical="center" wrapText="1"/>
    </xf>
    <xf numFmtId="167" fontId="8" fillId="2" borderId="0" xfId="9" applyNumberFormat="1" applyFont="1" applyFill="1" applyBorder="1" applyAlignment="1" applyProtection="1">
      <alignment horizontal="center" vertical="center" wrapText="1"/>
    </xf>
    <xf numFmtId="167" fontId="8" fillId="2" borderId="34" xfId="9" applyNumberFormat="1" applyFont="1" applyFill="1" applyBorder="1" applyAlignment="1" applyProtection="1">
      <alignment horizontal="center" vertical="center" wrapText="1"/>
    </xf>
    <xf numFmtId="43" fontId="8" fillId="2" borderId="5" xfId="9" applyFont="1" applyFill="1" applyBorder="1" applyAlignment="1" applyProtection="1">
      <alignment horizontal="left" vertical="center" wrapText="1"/>
      <protection locked="0"/>
    </xf>
    <xf numFmtId="43" fontId="8" fillId="2" borderId="60" xfId="9" applyFont="1" applyFill="1" applyBorder="1" applyAlignment="1" applyProtection="1">
      <alignment horizontal="left" vertical="center" wrapText="1"/>
      <protection locked="0"/>
    </xf>
    <xf numFmtId="167" fontId="20" fillId="2" borderId="3" xfId="9" applyNumberFormat="1" applyFont="1" applyFill="1" applyBorder="1" applyAlignment="1" applyProtection="1">
      <alignment horizontal="center" vertical="center" wrapText="1"/>
    </xf>
    <xf numFmtId="167" fontId="20" fillId="2" borderId="0" xfId="9" applyNumberFormat="1" applyFont="1" applyFill="1" applyBorder="1" applyAlignment="1" applyProtection="1">
      <alignment horizontal="center" vertical="center" wrapText="1"/>
    </xf>
    <xf numFmtId="167" fontId="20" fillId="2" borderId="34" xfId="9" applyNumberFormat="1" applyFont="1" applyFill="1" applyBorder="1" applyAlignment="1" applyProtection="1">
      <alignment horizontal="center" vertical="center" wrapText="1"/>
    </xf>
    <xf numFmtId="43" fontId="7" fillId="4" borderId="45" xfId="9" applyFont="1" applyFill="1" applyBorder="1" applyAlignment="1" applyProtection="1">
      <alignment horizontal="left" vertical="center"/>
    </xf>
    <xf numFmtId="43" fontId="7" fillId="4" borderId="35" xfId="9" applyFont="1" applyFill="1" applyBorder="1" applyAlignment="1" applyProtection="1">
      <alignment horizontal="left" vertical="center"/>
    </xf>
    <xf numFmtId="43" fontId="8" fillId="11" borderId="98" xfId="9" applyFont="1" applyFill="1" applyBorder="1" applyAlignment="1" applyProtection="1">
      <alignment horizontal="center" vertical="center"/>
    </xf>
    <xf numFmtId="43" fontId="8" fillId="11" borderId="35" xfId="9" applyFont="1" applyFill="1" applyBorder="1" applyAlignment="1" applyProtection="1">
      <alignment horizontal="center" vertical="center"/>
    </xf>
    <xf numFmtId="43" fontId="8" fillId="11" borderId="4" xfId="9" applyFont="1" applyFill="1" applyBorder="1" applyAlignment="1" applyProtection="1">
      <alignment horizontal="center" vertical="center"/>
    </xf>
    <xf numFmtId="0" fontId="8" fillId="11" borderId="4" xfId="24" applyFont="1" applyFill="1" applyBorder="1" applyAlignment="1" applyProtection="1">
      <alignment horizontal="center" vertical="center" wrapText="1"/>
    </xf>
    <xf numFmtId="167" fontId="7" fillId="11" borderId="35" xfId="9" applyNumberFormat="1" applyFont="1" applyFill="1" applyBorder="1" applyAlignment="1" applyProtection="1">
      <alignment horizontal="center" vertical="center" wrapText="1"/>
    </xf>
    <xf numFmtId="167" fontId="7" fillId="11" borderId="46" xfId="9" applyNumberFormat="1" applyFont="1" applyFill="1" applyBorder="1" applyAlignment="1" applyProtection="1">
      <alignment horizontal="center" vertical="center" wrapText="1"/>
    </xf>
    <xf numFmtId="167" fontId="7" fillId="11" borderId="74" xfId="9" applyNumberFormat="1" applyFont="1" applyFill="1" applyBorder="1" applyAlignment="1" applyProtection="1">
      <alignment horizontal="center" vertical="center" wrapText="1"/>
    </xf>
    <xf numFmtId="167" fontId="7" fillId="11" borderId="4" xfId="9" applyNumberFormat="1" applyFont="1" applyFill="1" applyBorder="1" applyAlignment="1" applyProtection="1">
      <alignment horizontal="center" vertical="center" wrapText="1"/>
    </xf>
    <xf numFmtId="0" fontId="8" fillId="2" borderId="74" xfId="24" applyFont="1" applyFill="1" applyBorder="1" applyAlignment="1" applyProtection="1">
      <alignment horizontal="center" vertical="center"/>
      <protection locked="0"/>
    </xf>
    <xf numFmtId="0" fontId="8" fillId="2" borderId="4" xfId="24" applyFont="1" applyFill="1" applyBorder="1" applyAlignment="1" applyProtection="1">
      <alignment horizontal="center" vertical="center"/>
      <protection locked="0"/>
    </xf>
    <xf numFmtId="0" fontId="8" fillId="2" borderId="78" xfId="24" applyFont="1" applyFill="1" applyBorder="1" applyAlignment="1" applyProtection="1">
      <alignment horizontal="center" vertical="center"/>
      <protection locked="0"/>
    </xf>
    <xf numFmtId="0" fontId="8" fillId="2" borderId="29" xfId="24" applyFont="1" applyFill="1" applyBorder="1" applyAlignment="1" applyProtection="1">
      <alignment horizontal="center" vertical="center"/>
      <protection locked="0"/>
    </xf>
    <xf numFmtId="0" fontId="8" fillId="2" borderId="0" xfId="24" applyFont="1" applyFill="1" applyBorder="1" applyAlignment="1" applyProtection="1">
      <alignment horizontal="center" vertical="center"/>
      <protection locked="0"/>
    </xf>
    <xf numFmtId="0" fontId="8" fillId="2" borderId="34" xfId="24" applyFont="1" applyFill="1" applyBorder="1" applyAlignment="1" applyProtection="1">
      <alignment horizontal="center" vertical="center"/>
      <protection locked="0"/>
    </xf>
    <xf numFmtId="0" fontId="8" fillId="2" borderId="28" xfId="24" applyFont="1" applyFill="1" applyBorder="1" applyAlignment="1" applyProtection="1">
      <alignment horizontal="center" vertical="center"/>
      <protection locked="0"/>
    </xf>
    <xf numFmtId="0" fontId="8" fillId="2" borderId="7" xfId="24" applyFont="1" applyFill="1" applyBorder="1" applyAlignment="1" applyProtection="1">
      <alignment horizontal="center" vertical="center"/>
      <protection locked="0"/>
    </xf>
    <xf numFmtId="0" fontId="8" fillId="2" borderId="24" xfId="24" applyFont="1" applyFill="1" applyBorder="1" applyAlignment="1" applyProtection="1">
      <alignment horizontal="center" vertical="center"/>
      <protection locked="0"/>
    </xf>
    <xf numFmtId="0" fontId="8" fillId="2" borderId="74" xfId="24" applyFont="1" applyFill="1" applyBorder="1" applyAlignment="1" applyProtection="1">
      <alignment horizontal="justify" vertical="top" wrapText="1"/>
      <protection locked="0"/>
    </xf>
    <xf numFmtId="0" fontId="0" fillId="0" borderId="4" xfId="0" applyBorder="1" applyAlignment="1">
      <alignment horizontal="justify" vertical="top" wrapText="1"/>
    </xf>
    <xf numFmtId="0" fontId="0" fillId="0" borderId="78" xfId="0" applyBorder="1" applyAlignment="1">
      <alignment horizontal="justify" vertical="top" wrapText="1"/>
    </xf>
    <xf numFmtId="0" fontId="0" fillId="0" borderId="29" xfId="0" applyBorder="1" applyAlignment="1">
      <alignment horizontal="justify" vertical="top" wrapText="1"/>
    </xf>
    <xf numFmtId="0" fontId="0" fillId="0" borderId="0" xfId="0" applyAlignment="1">
      <alignment horizontal="justify" vertical="top" wrapText="1"/>
    </xf>
    <xf numFmtId="0" fontId="0" fillId="0" borderId="34" xfId="0" applyBorder="1" applyAlignment="1">
      <alignment horizontal="justify" vertical="top" wrapText="1"/>
    </xf>
    <xf numFmtId="0" fontId="0" fillId="0" borderId="28" xfId="0" applyBorder="1" applyAlignment="1">
      <alignment horizontal="justify" vertical="top" wrapText="1"/>
    </xf>
    <xf numFmtId="0" fontId="0" fillId="0" borderId="7" xfId="0" applyBorder="1" applyAlignment="1">
      <alignment horizontal="justify" vertical="top" wrapText="1"/>
    </xf>
    <xf numFmtId="0" fontId="0" fillId="0" borderId="24" xfId="0" applyBorder="1" applyAlignment="1">
      <alignment horizontal="justify" vertical="top" wrapText="1"/>
    </xf>
    <xf numFmtId="0" fontId="1" fillId="2" borderId="9" xfId="24" applyFont="1" applyFill="1" applyBorder="1" applyAlignment="1" applyProtection="1">
      <alignment horizontal="center" wrapText="1"/>
    </xf>
    <xf numFmtId="0" fontId="14" fillId="8" borderId="8" xfId="24" applyFont="1" applyFill="1" applyBorder="1" applyAlignment="1" applyProtection="1">
      <alignment horizontal="left" vertical="center" wrapText="1"/>
    </xf>
    <xf numFmtId="0" fontId="14" fillId="8" borderId="9" xfId="24" applyFont="1" applyFill="1" applyBorder="1" applyAlignment="1" applyProtection="1">
      <alignment horizontal="left" vertical="center" wrapText="1"/>
    </xf>
    <xf numFmtId="0" fontId="14" fillId="8" borderId="101" xfId="24" applyFont="1" applyFill="1" applyBorder="1" applyAlignment="1" applyProtection="1">
      <alignment horizontal="left" vertical="center" wrapText="1"/>
    </xf>
    <xf numFmtId="170" fontId="14" fillId="8" borderId="102" xfId="24" applyNumberFormat="1" applyFont="1" applyFill="1" applyBorder="1" applyAlignment="1" applyProtection="1">
      <alignment horizontal="center" vertical="center" wrapText="1"/>
    </xf>
    <xf numFmtId="170" fontId="14" fillId="8" borderId="9" xfId="24" applyNumberFormat="1" applyFont="1" applyFill="1" applyBorder="1" applyAlignment="1" applyProtection="1">
      <alignment horizontal="center" vertical="center" wrapText="1"/>
    </xf>
    <xf numFmtId="170" fontId="14" fillId="8" borderId="85" xfId="24" applyNumberFormat="1" applyFont="1" applyFill="1" applyBorder="1" applyAlignment="1" applyProtection="1">
      <alignment horizontal="center" vertical="center" wrapText="1"/>
    </xf>
    <xf numFmtId="4" fontId="14" fillId="8" borderId="102" xfId="24" applyNumberFormat="1" applyFont="1" applyFill="1" applyBorder="1" applyAlignment="1" applyProtection="1">
      <alignment horizontal="right" vertical="center" wrapText="1"/>
    </xf>
    <xf numFmtId="4" fontId="14" fillId="8" borderId="9" xfId="24" applyNumberFormat="1" applyFont="1" applyFill="1" applyBorder="1" applyAlignment="1" applyProtection="1">
      <alignment horizontal="right" vertical="center" wrapText="1"/>
    </xf>
    <xf numFmtId="4" fontId="14" fillId="8" borderId="86" xfId="9" applyNumberFormat="1" applyFont="1" applyFill="1" applyBorder="1" applyAlignment="1" applyProtection="1">
      <alignment horizontal="right" vertical="center" wrapText="1"/>
    </xf>
    <xf numFmtId="167" fontId="7" fillId="6" borderId="68" xfId="9" applyNumberFormat="1" applyFont="1" applyFill="1" applyBorder="1" applyAlignment="1" applyProtection="1">
      <alignment horizontal="center" vertical="center" wrapText="1"/>
    </xf>
    <xf numFmtId="167" fontId="7" fillId="6" borderId="28" xfId="9" applyNumberFormat="1" applyFont="1" applyFill="1" applyBorder="1" applyAlignment="1" applyProtection="1">
      <alignment horizontal="center" vertical="center" wrapText="1"/>
    </xf>
    <xf numFmtId="167" fontId="7" fillId="6" borderId="7" xfId="9" applyNumberFormat="1" applyFont="1" applyFill="1" applyBorder="1" applyAlignment="1" applyProtection="1">
      <alignment horizontal="center" vertical="center" wrapText="1"/>
    </xf>
    <xf numFmtId="167" fontId="7" fillId="6" borderId="72" xfId="9" applyNumberFormat="1" applyFont="1" applyFill="1" applyBorder="1" applyAlignment="1" applyProtection="1">
      <alignment horizontal="center" vertical="center" wrapText="1"/>
    </xf>
    <xf numFmtId="167" fontId="7" fillId="6" borderId="67" xfId="9" applyNumberFormat="1" applyFont="1" applyFill="1" applyBorder="1" applyAlignment="1" applyProtection="1">
      <alignment horizontal="center" vertical="center" wrapText="1"/>
    </xf>
    <xf numFmtId="167" fontId="7" fillId="6" borderId="78" xfId="9" applyNumberFormat="1" applyFont="1" applyFill="1" applyBorder="1" applyAlignment="1" applyProtection="1">
      <alignment horizontal="center" vertical="center" wrapText="1"/>
    </xf>
    <xf numFmtId="167" fontId="7" fillId="6" borderId="71" xfId="9" applyNumberFormat="1" applyFont="1" applyFill="1" applyBorder="1" applyAlignment="1" applyProtection="1">
      <alignment horizontal="center" vertical="center" wrapText="1"/>
    </xf>
    <xf numFmtId="167" fontId="7" fillId="6" borderId="24" xfId="9" applyNumberFormat="1" applyFont="1" applyFill="1" applyBorder="1" applyAlignment="1" applyProtection="1">
      <alignment horizontal="center" vertical="center" wrapText="1"/>
    </xf>
    <xf numFmtId="0" fontId="7" fillId="6" borderId="9" xfId="24" applyFont="1" applyFill="1" applyBorder="1" applyAlignment="1" applyProtection="1">
      <alignment horizontal="left" vertical="center"/>
    </xf>
    <xf numFmtId="0" fontId="7" fillId="6" borderId="9" xfId="24" applyFont="1" applyFill="1" applyBorder="1" applyAlignment="1" applyProtection="1">
      <alignment horizontal="center" vertical="center"/>
    </xf>
    <xf numFmtId="43" fontId="7" fillId="6" borderId="9" xfId="9" applyFont="1" applyFill="1" applyBorder="1" applyAlignment="1" applyProtection="1">
      <alignment horizontal="center" vertical="center"/>
    </xf>
    <xf numFmtId="0" fontId="7" fillId="6" borderId="9" xfId="24" applyFont="1" applyFill="1" applyBorder="1" applyAlignment="1" applyProtection="1">
      <alignment horizontal="center" vertical="center" wrapText="1"/>
    </xf>
    <xf numFmtId="0" fontId="16" fillId="6" borderId="9" xfId="24" applyFont="1" applyFill="1" applyBorder="1" applyAlignment="1" applyProtection="1">
      <alignment horizontal="center" vertical="center" wrapText="1"/>
    </xf>
    <xf numFmtId="167" fontId="7" fillId="6" borderId="9" xfId="9" applyNumberFormat="1" applyFont="1" applyFill="1" applyBorder="1" applyAlignment="1" applyProtection="1">
      <alignment horizontal="center" vertical="center" wrapText="1"/>
    </xf>
    <xf numFmtId="167" fontId="7" fillId="6" borderId="10" xfId="9" applyNumberFormat="1" applyFont="1" applyFill="1" applyBorder="1" applyAlignment="1" applyProtection="1">
      <alignment horizontal="center" vertical="center" wrapText="1"/>
    </xf>
    <xf numFmtId="4" fontId="13" fillId="14" borderId="100" xfId="9" applyNumberFormat="1" applyFont="1" applyFill="1" applyBorder="1" applyAlignment="1" applyProtection="1">
      <alignment horizontal="right" vertical="center" wrapText="1"/>
    </xf>
    <xf numFmtId="4" fontId="13" fillId="14" borderId="9" xfId="9" applyNumberFormat="1" applyFont="1" applyFill="1" applyBorder="1" applyAlignment="1" applyProtection="1">
      <alignment horizontal="right" vertical="center" wrapText="1"/>
    </xf>
    <xf numFmtId="4" fontId="13" fillId="14" borderId="85" xfId="9" applyNumberFormat="1" applyFont="1" applyFill="1" applyBorder="1" applyAlignment="1" applyProtection="1">
      <alignment horizontal="right" vertical="center" wrapText="1"/>
    </xf>
    <xf numFmtId="3" fontId="13" fillId="14" borderId="86" xfId="9" applyNumberFormat="1" applyFont="1" applyFill="1" applyBorder="1" applyAlignment="1" applyProtection="1">
      <alignment horizontal="right" vertical="center" wrapText="1"/>
    </xf>
    <xf numFmtId="0" fontId="13" fillId="6" borderId="8" xfId="24" applyFont="1" applyFill="1" applyBorder="1" applyAlignment="1" applyProtection="1">
      <alignment horizontal="left" vertical="center" wrapText="1"/>
    </xf>
    <xf numFmtId="0" fontId="23" fillId="0" borderId="9" xfId="24" applyBorder="1" applyAlignment="1" applyProtection="1">
      <alignment horizontal="left" vertical="center" wrapText="1"/>
    </xf>
    <xf numFmtId="0" fontId="23" fillId="0" borderId="101" xfId="24" applyBorder="1" applyAlignment="1" applyProtection="1">
      <alignment horizontal="left" vertical="center" wrapText="1"/>
    </xf>
    <xf numFmtId="49" fontId="8" fillId="6" borderId="102" xfId="9" applyNumberFormat="1" applyFont="1" applyFill="1" applyBorder="1" applyAlignment="1" applyProtection="1">
      <alignment horizontal="center" vertical="center" wrapText="1"/>
    </xf>
    <xf numFmtId="49" fontId="8" fillId="6" borderId="9" xfId="24" applyNumberFormat="1" applyFont="1" applyFill="1" applyBorder="1" applyAlignment="1" applyProtection="1">
      <alignment horizontal="center" vertical="center" wrapText="1"/>
    </xf>
    <xf numFmtId="49" fontId="8" fillId="6" borderId="85" xfId="24" applyNumberFormat="1" applyFont="1" applyFill="1" applyBorder="1" applyAlignment="1" applyProtection="1">
      <alignment horizontal="center" vertical="center" wrapText="1"/>
    </xf>
    <xf numFmtId="4" fontId="13" fillId="6" borderId="86" xfId="9" applyNumberFormat="1" applyFont="1" applyFill="1" applyBorder="1" applyAlignment="1" applyProtection="1">
      <alignment horizontal="right" vertical="center" wrapText="1"/>
    </xf>
    <xf numFmtId="3" fontId="13" fillId="6" borderId="86" xfId="9" applyNumberFormat="1" applyFont="1" applyFill="1" applyBorder="1" applyAlignment="1" applyProtection="1">
      <alignment horizontal="center" vertical="center" wrapText="1"/>
    </xf>
    <xf numFmtId="4" fontId="13" fillId="6" borderId="100" xfId="9" applyNumberFormat="1" applyFont="1" applyFill="1" applyBorder="1" applyAlignment="1" applyProtection="1">
      <alignment horizontal="right" vertical="center" wrapText="1"/>
    </xf>
    <xf numFmtId="4" fontId="13" fillId="6" borderId="9" xfId="9" applyNumberFormat="1" applyFont="1" applyFill="1" applyBorder="1" applyAlignment="1" applyProtection="1">
      <alignment horizontal="right" vertical="center" wrapText="1"/>
    </xf>
    <xf numFmtId="4" fontId="13" fillId="6" borderId="85" xfId="9" applyNumberFormat="1" applyFont="1" applyFill="1" applyBorder="1" applyAlignment="1" applyProtection="1">
      <alignment horizontal="right" vertical="center" wrapText="1"/>
    </xf>
    <xf numFmtId="170" fontId="14" fillId="8" borderId="86" xfId="9" applyNumberFormat="1" applyFont="1" applyFill="1" applyBorder="1" applyAlignment="1" applyProtection="1">
      <alignment horizontal="center" vertical="center" wrapText="1"/>
    </xf>
    <xf numFmtId="4" fontId="35" fillId="8" borderId="100" xfId="9" applyNumberFormat="1" applyFont="1" applyFill="1" applyBorder="1" applyAlignment="1" applyProtection="1">
      <alignment horizontal="right" vertical="center" wrapText="1"/>
    </xf>
    <xf numFmtId="4" fontId="35" fillId="8" borderId="9" xfId="9" applyNumberFormat="1" applyFont="1" applyFill="1" applyBorder="1" applyAlignment="1" applyProtection="1">
      <alignment horizontal="right" vertical="center" wrapText="1"/>
    </xf>
    <xf numFmtId="4" fontId="35" fillId="8" borderId="101" xfId="9" applyNumberFormat="1" applyFont="1" applyFill="1" applyBorder="1" applyAlignment="1" applyProtection="1">
      <alignment horizontal="right" vertical="center" wrapText="1"/>
    </xf>
    <xf numFmtId="3" fontId="13" fillId="6" borderId="86" xfId="9" applyNumberFormat="1" applyFont="1" applyFill="1" applyBorder="1" applyAlignment="1" applyProtection="1">
      <alignment horizontal="right" vertical="center" wrapText="1"/>
    </xf>
    <xf numFmtId="0" fontId="13" fillId="14" borderId="8" xfId="24" applyFont="1" applyFill="1" applyBorder="1" applyAlignment="1" applyProtection="1">
      <alignment horizontal="left" vertical="center" wrapText="1"/>
    </xf>
    <xf numFmtId="0" fontId="23" fillId="14" borderId="9" xfId="24" applyFill="1" applyBorder="1" applyAlignment="1" applyProtection="1">
      <alignment horizontal="left" vertical="center" wrapText="1"/>
    </xf>
    <xf numFmtId="0" fontId="23" fillId="14" borderId="101" xfId="24" applyFill="1" applyBorder="1" applyAlignment="1" applyProtection="1">
      <alignment horizontal="left" vertical="center" wrapText="1"/>
    </xf>
    <xf numFmtId="49" fontId="8" fillId="14" borderId="102" xfId="9" applyNumberFormat="1" applyFont="1" applyFill="1" applyBorder="1" applyAlignment="1" applyProtection="1">
      <alignment horizontal="center" vertical="center" wrapText="1"/>
    </xf>
    <xf numFmtId="49" fontId="8" fillId="14" borderId="9" xfId="24" applyNumberFormat="1" applyFont="1" applyFill="1" applyBorder="1" applyAlignment="1" applyProtection="1">
      <alignment horizontal="center" vertical="center" wrapText="1"/>
    </xf>
    <xf numFmtId="49" fontId="8" fillId="14" borderId="85" xfId="24" applyNumberFormat="1" applyFont="1" applyFill="1" applyBorder="1" applyAlignment="1" applyProtection="1">
      <alignment horizontal="center" vertical="center" wrapText="1"/>
    </xf>
    <xf numFmtId="4" fontId="13" fillId="14" borderId="86" xfId="9" applyNumberFormat="1" applyFont="1" applyFill="1" applyBorder="1" applyAlignment="1" applyProtection="1">
      <alignment horizontal="right" vertical="center" wrapText="1"/>
    </xf>
    <xf numFmtId="170" fontId="13" fillId="14" borderId="86" xfId="9" applyNumberFormat="1" applyFont="1" applyFill="1" applyBorder="1" applyAlignment="1" applyProtection="1">
      <alignment horizontal="center" vertical="center" wrapText="1"/>
    </xf>
    <xf numFmtId="4" fontId="35" fillId="8" borderId="103" xfId="9" applyNumberFormat="1" applyFont="1" applyFill="1" applyBorder="1" applyAlignment="1" applyProtection="1">
      <alignment horizontal="right" vertical="center" wrapText="1"/>
    </xf>
    <xf numFmtId="3" fontId="14" fillId="8" borderId="86" xfId="9" applyNumberFormat="1" applyFont="1" applyFill="1" applyBorder="1" applyAlignment="1" applyProtection="1">
      <alignment horizontal="right" vertical="center" wrapText="1"/>
    </xf>
    <xf numFmtId="43" fontId="8" fillId="12" borderId="41" xfId="3" applyFont="1" applyFill="1" applyBorder="1" applyAlignment="1" applyProtection="1">
      <alignment horizontal="center" vertical="center" wrapText="1"/>
    </xf>
    <xf numFmtId="43" fontId="8" fillId="12" borderId="5" xfId="3" applyFont="1" applyFill="1" applyBorder="1" applyAlignment="1" applyProtection="1">
      <alignment horizontal="center" vertical="center" wrapText="1"/>
    </xf>
    <xf numFmtId="43" fontId="8" fillId="12" borderId="60" xfId="3" applyFont="1" applyFill="1" applyBorder="1" applyAlignment="1" applyProtection="1">
      <alignment horizontal="center" vertical="center" wrapText="1"/>
    </xf>
    <xf numFmtId="167" fontId="8" fillId="12" borderId="5" xfId="3" applyNumberFormat="1" applyFont="1" applyFill="1" applyBorder="1" applyAlignment="1" applyProtection="1">
      <alignment horizontal="center" vertical="center" wrapText="1"/>
      <protection locked="0"/>
    </xf>
    <xf numFmtId="167" fontId="8" fillId="12" borderId="5" xfId="3" applyNumberFormat="1" applyFont="1" applyFill="1" applyBorder="1" applyAlignment="1" applyProtection="1">
      <alignment horizontal="center" vertical="center"/>
      <protection locked="0"/>
    </xf>
    <xf numFmtId="167" fontId="8" fillId="12" borderId="58" xfId="3" applyNumberFormat="1" applyFont="1" applyFill="1" applyBorder="1" applyAlignment="1" applyProtection="1">
      <alignment horizontal="center" vertical="center"/>
      <protection locked="0"/>
    </xf>
    <xf numFmtId="0" fontId="7" fillId="12" borderId="5" xfId="0" applyFont="1" applyFill="1" applyBorder="1" applyAlignment="1" applyProtection="1">
      <alignment horizontal="left" vertical="center" wrapText="1"/>
      <protection locked="0"/>
    </xf>
    <xf numFmtId="0" fontId="7" fillId="12" borderId="60" xfId="0" applyFont="1" applyFill="1" applyBorder="1" applyAlignment="1" applyProtection="1">
      <alignment horizontal="left" vertical="center" wrapText="1"/>
      <protection locked="0"/>
    </xf>
    <xf numFmtId="49" fontId="8" fillId="12" borderId="61" xfId="3" applyNumberFormat="1" applyFont="1" applyFill="1" applyBorder="1" applyAlignment="1" applyProtection="1">
      <alignment horizontal="center" vertical="center" wrapText="1"/>
      <protection locked="0"/>
    </xf>
    <xf numFmtId="49" fontId="8" fillId="12" borderId="5" xfId="0" applyNumberFormat="1" applyFont="1" applyFill="1" applyBorder="1" applyAlignment="1" applyProtection="1">
      <alignment horizontal="center" vertical="center" wrapText="1"/>
      <protection locked="0"/>
    </xf>
    <xf numFmtId="49" fontId="8" fillId="12" borderId="60" xfId="0" applyNumberFormat="1" applyFont="1" applyFill="1" applyBorder="1" applyAlignment="1" applyProtection="1">
      <alignment horizontal="center" vertical="center" wrapText="1"/>
      <protection locked="0"/>
    </xf>
    <xf numFmtId="43" fontId="8" fillId="12" borderId="41" xfId="3" applyFont="1" applyFill="1" applyBorder="1" applyAlignment="1" applyProtection="1">
      <alignment horizontal="center" vertical="center" wrapText="1"/>
      <protection locked="0"/>
    </xf>
    <xf numFmtId="170" fontId="8" fillId="12" borderId="41" xfId="3" applyNumberFormat="1" applyFont="1" applyFill="1" applyBorder="1" applyAlignment="1" applyProtection="1">
      <alignment horizontal="center" vertical="center" wrapText="1"/>
      <protection locked="0"/>
    </xf>
    <xf numFmtId="43" fontId="8" fillId="12" borderId="1" xfId="3" applyFont="1" applyFill="1" applyBorder="1" applyAlignment="1" applyProtection="1">
      <alignment horizontal="center" vertical="center" wrapText="1"/>
    </xf>
    <xf numFmtId="43" fontId="8" fillId="12" borderId="2" xfId="3" applyFont="1" applyFill="1" applyBorder="1" applyAlignment="1" applyProtection="1">
      <alignment horizontal="center" vertical="center" wrapText="1"/>
    </xf>
    <xf numFmtId="43" fontId="8" fillId="12" borderId="99" xfId="3" applyFont="1" applyFill="1" applyBorder="1" applyAlignment="1" applyProtection="1">
      <alignment horizontal="center" vertical="center" wrapText="1"/>
    </xf>
    <xf numFmtId="43" fontId="8" fillId="6" borderId="41" xfId="3" applyFont="1" applyFill="1" applyBorder="1" applyAlignment="1" applyProtection="1">
      <alignment horizontal="center" vertical="center" wrapText="1"/>
    </xf>
    <xf numFmtId="43" fontId="8" fillId="6" borderId="5" xfId="3" applyFont="1" applyFill="1" applyBorder="1" applyAlignment="1" applyProtection="1">
      <alignment horizontal="center" vertical="center" wrapText="1"/>
    </xf>
    <xf numFmtId="43" fontId="8" fillId="6" borderId="60" xfId="3" applyFont="1" applyFill="1" applyBorder="1" applyAlignment="1" applyProtection="1">
      <alignment horizontal="center" vertical="center" wrapText="1"/>
    </xf>
    <xf numFmtId="167" fontId="8" fillId="6" borderId="2" xfId="3" applyNumberFormat="1" applyFont="1" applyFill="1" applyBorder="1" applyAlignment="1" applyProtection="1">
      <alignment horizontal="center" vertical="center" wrapText="1"/>
      <protection locked="0"/>
    </xf>
    <xf numFmtId="167" fontId="8" fillId="6" borderId="2" xfId="3" applyNumberFormat="1" applyFont="1" applyFill="1" applyBorder="1" applyAlignment="1" applyProtection="1">
      <alignment horizontal="center" vertical="center"/>
      <protection locked="0"/>
    </xf>
    <xf numFmtId="167" fontId="8" fillId="6" borderId="59" xfId="3" applyNumberFormat="1" applyFont="1" applyFill="1" applyBorder="1" applyAlignment="1" applyProtection="1">
      <alignment horizontal="center" vertical="center"/>
      <protection locked="0"/>
    </xf>
    <xf numFmtId="0" fontId="7" fillId="6" borderId="5" xfId="0" applyFont="1" applyFill="1" applyBorder="1" applyAlignment="1" applyProtection="1">
      <alignment horizontal="left" vertical="center" wrapText="1"/>
      <protection locked="0"/>
    </xf>
    <xf numFmtId="0" fontId="7" fillId="6" borderId="60" xfId="0" applyFont="1" applyFill="1" applyBorder="1" applyAlignment="1" applyProtection="1">
      <alignment horizontal="left" vertical="center" wrapText="1"/>
      <protection locked="0"/>
    </xf>
    <xf numFmtId="49" fontId="8" fillId="6" borderId="61" xfId="3" applyNumberFormat="1" applyFont="1" applyFill="1" applyBorder="1" applyAlignment="1" applyProtection="1">
      <alignment horizontal="center" vertical="center" wrapText="1"/>
      <protection locked="0"/>
    </xf>
    <xf numFmtId="49" fontId="8" fillId="6" borderId="5" xfId="3" applyNumberFormat="1" applyFont="1" applyFill="1" applyBorder="1" applyAlignment="1" applyProtection="1">
      <alignment horizontal="center" vertical="center" wrapText="1"/>
      <protection locked="0"/>
    </xf>
    <xf numFmtId="49" fontId="8" fillId="6" borderId="60" xfId="3" applyNumberFormat="1" applyFont="1" applyFill="1" applyBorder="1" applyAlignment="1" applyProtection="1">
      <alignment horizontal="center" vertical="center" wrapText="1"/>
      <protection locked="0"/>
    </xf>
    <xf numFmtId="43" fontId="8" fillId="6" borderId="26" xfId="3" applyFont="1" applyFill="1" applyBorder="1" applyAlignment="1" applyProtection="1">
      <alignment horizontal="center" vertical="center" wrapText="1"/>
      <protection locked="0"/>
    </xf>
    <xf numFmtId="3" fontId="8" fillId="6" borderId="26" xfId="3" applyNumberFormat="1" applyFont="1" applyFill="1" applyBorder="1" applyAlignment="1" applyProtection="1">
      <alignment horizontal="center" vertical="center" wrapText="1"/>
      <protection locked="0"/>
    </xf>
    <xf numFmtId="43" fontId="8" fillId="6" borderId="1" xfId="3" applyFont="1" applyFill="1" applyBorder="1" applyAlignment="1" applyProtection="1">
      <alignment horizontal="center" vertical="center" wrapText="1"/>
    </xf>
    <xf numFmtId="43" fontId="8" fillId="6" borderId="2" xfId="3" applyFont="1" applyFill="1" applyBorder="1" applyAlignment="1" applyProtection="1">
      <alignment horizontal="center" vertical="center" wrapText="1"/>
    </xf>
    <xf numFmtId="43" fontId="8" fillId="6" borderId="99" xfId="3" applyFont="1" applyFill="1" applyBorder="1" applyAlignment="1" applyProtection="1">
      <alignment horizontal="center" vertical="center" wrapText="1"/>
    </xf>
    <xf numFmtId="43" fontId="8" fillId="6" borderId="61" xfId="3" applyFont="1" applyFill="1" applyBorder="1" applyAlignment="1" applyProtection="1">
      <alignment horizontal="center" vertical="center" wrapText="1"/>
      <protection locked="0"/>
    </xf>
    <xf numFmtId="43" fontId="8" fillId="6" borderId="5" xfId="3" applyFont="1" applyFill="1" applyBorder="1" applyAlignment="1" applyProtection="1">
      <alignment horizontal="center" vertical="center" wrapText="1"/>
      <protection locked="0"/>
    </xf>
    <xf numFmtId="43" fontId="8" fillId="6" borderId="60" xfId="3" applyFont="1" applyFill="1" applyBorder="1" applyAlignment="1" applyProtection="1">
      <alignment horizontal="center" vertical="center" wrapText="1"/>
      <protection locked="0"/>
    </xf>
    <xf numFmtId="43" fontId="8" fillId="6" borderId="41" xfId="3" applyFont="1" applyFill="1" applyBorder="1" applyAlignment="1" applyProtection="1">
      <alignment horizontal="center" vertical="center" wrapText="1"/>
      <protection locked="0"/>
    </xf>
    <xf numFmtId="3" fontId="8" fillId="6" borderId="41" xfId="3" applyNumberFormat="1" applyFont="1" applyFill="1" applyBorder="1" applyAlignment="1" applyProtection="1">
      <alignment horizontal="center" vertical="center" wrapText="1"/>
      <protection locked="0"/>
    </xf>
    <xf numFmtId="167" fontId="8" fillId="6" borderId="61" xfId="3" applyNumberFormat="1" applyFont="1" applyFill="1" applyBorder="1" applyAlignment="1" applyProtection="1">
      <alignment horizontal="center" vertical="center" wrapText="1"/>
      <protection locked="0"/>
    </xf>
    <xf numFmtId="167" fontId="8" fillId="6" borderId="5" xfId="3" applyNumberFormat="1" applyFont="1" applyFill="1" applyBorder="1" applyAlignment="1" applyProtection="1">
      <alignment horizontal="center" vertical="center" wrapText="1"/>
      <protection locked="0"/>
    </xf>
    <xf numFmtId="167" fontId="8" fillId="6" borderId="58" xfId="3" applyNumberFormat="1" applyFont="1" applyFill="1" applyBorder="1" applyAlignment="1" applyProtection="1">
      <alignment horizontal="center" vertical="center" wrapText="1"/>
      <protection locked="0"/>
    </xf>
    <xf numFmtId="167" fontId="8" fillId="6" borderId="5" xfId="3" applyNumberFormat="1" applyFont="1" applyFill="1" applyBorder="1" applyAlignment="1" applyProtection="1">
      <alignment horizontal="center" vertical="center"/>
      <protection locked="0"/>
    </xf>
    <xf numFmtId="167" fontId="8" fillId="6" borderId="58" xfId="3" applyNumberFormat="1" applyFont="1" applyFill="1" applyBorder="1" applyAlignment="1" applyProtection="1">
      <alignment horizontal="center" vertical="center"/>
      <protection locked="0"/>
    </xf>
    <xf numFmtId="0" fontId="7" fillId="6" borderId="35" xfId="0" applyFont="1" applyFill="1" applyBorder="1" applyAlignment="1" applyProtection="1">
      <alignment horizontal="left" vertical="center" wrapText="1"/>
      <protection locked="0"/>
    </xf>
    <xf numFmtId="0" fontId="7" fillId="6" borderId="82" xfId="0" applyFont="1" applyFill="1" applyBorder="1" applyAlignment="1" applyProtection="1">
      <alignment horizontal="left" vertical="center" wrapText="1"/>
      <protection locked="0"/>
    </xf>
    <xf numFmtId="49" fontId="8" fillId="6" borderId="98" xfId="3" applyNumberFormat="1" applyFont="1" applyFill="1" applyBorder="1" applyAlignment="1" applyProtection="1">
      <alignment horizontal="center" vertical="center" wrapText="1"/>
      <protection locked="0"/>
    </xf>
    <xf numFmtId="49" fontId="8" fillId="6" borderId="35" xfId="0" applyNumberFormat="1" applyFont="1" applyFill="1" applyBorder="1" applyAlignment="1" applyProtection="1">
      <alignment horizontal="center" vertical="center" wrapText="1"/>
      <protection locked="0"/>
    </xf>
    <xf numFmtId="49" fontId="8" fillId="6" borderId="82" xfId="0" applyNumberFormat="1" applyFont="1" applyFill="1" applyBorder="1" applyAlignment="1" applyProtection="1">
      <alignment horizontal="center" vertical="center" wrapText="1"/>
      <protection locked="0"/>
    </xf>
    <xf numFmtId="43" fontId="8" fillId="6" borderId="98" xfId="3" applyFont="1" applyFill="1" applyBorder="1" applyAlignment="1" applyProtection="1">
      <alignment horizontal="center" vertical="center" wrapText="1"/>
      <protection locked="0"/>
    </xf>
    <xf numFmtId="43" fontId="8" fillId="6" borderId="35" xfId="3" applyFont="1" applyFill="1" applyBorder="1" applyAlignment="1" applyProtection="1">
      <alignment horizontal="center" vertical="center" wrapText="1"/>
      <protection locked="0"/>
    </xf>
    <xf numFmtId="43" fontId="8" fillId="6" borderId="82" xfId="3" applyFont="1" applyFill="1" applyBorder="1" applyAlignment="1" applyProtection="1">
      <alignment horizontal="center" vertical="center" wrapText="1"/>
      <protection locked="0"/>
    </xf>
    <xf numFmtId="43" fontId="8" fillId="6" borderId="43" xfId="3" applyFont="1" applyFill="1" applyBorder="1" applyAlignment="1" applyProtection="1">
      <alignment horizontal="center" vertical="center" wrapText="1"/>
    </xf>
    <xf numFmtId="43" fontId="8" fillId="6" borderId="35" xfId="3" applyFont="1" applyFill="1" applyBorder="1" applyAlignment="1" applyProtection="1">
      <alignment horizontal="center" vertical="center" wrapText="1"/>
    </xf>
    <xf numFmtId="43" fontId="8" fillId="6" borderId="82" xfId="3" applyFont="1" applyFill="1" applyBorder="1" applyAlignment="1" applyProtection="1">
      <alignment horizontal="center" vertical="center" wrapText="1"/>
    </xf>
    <xf numFmtId="0" fontId="8" fillId="0" borderId="11" xfId="24" applyFont="1" applyFill="1" applyBorder="1" applyAlignment="1" applyProtection="1">
      <alignment horizontal="justify" vertical="top" wrapText="1"/>
    </xf>
    <xf numFmtId="0" fontId="8" fillId="0" borderId="0" xfId="0" applyFont="1" applyAlignment="1">
      <alignment horizontal="justify" vertical="top" wrapText="1"/>
    </xf>
    <xf numFmtId="0" fontId="8" fillId="0" borderId="34" xfId="0" applyFont="1" applyBorder="1" applyAlignment="1">
      <alignment horizontal="justify" vertical="top" wrapText="1"/>
    </xf>
    <xf numFmtId="0" fontId="8" fillId="0" borderId="11" xfId="0" applyFont="1" applyBorder="1" applyAlignment="1">
      <alignment horizontal="justify" vertical="top" wrapText="1"/>
    </xf>
    <xf numFmtId="0" fontId="8" fillId="0" borderId="13" xfId="0" applyFont="1" applyBorder="1" applyAlignment="1">
      <alignment horizontal="justify" vertical="top" wrapText="1"/>
    </xf>
    <xf numFmtId="0" fontId="8" fillId="0" borderId="14" xfId="0" applyFont="1" applyBorder="1" applyAlignment="1">
      <alignment horizontal="justify" vertical="top" wrapText="1"/>
    </xf>
    <xf numFmtId="0" fontId="8" fillId="0" borderId="84" xfId="0" applyFont="1" applyBorder="1" applyAlignment="1">
      <alignment horizontal="justify" vertical="top" wrapText="1"/>
    </xf>
    <xf numFmtId="0" fontId="8" fillId="0" borderId="27" xfId="24" applyFont="1" applyFill="1" applyBorder="1" applyAlignment="1" applyProtection="1">
      <alignment horizontal="left" vertical="center"/>
    </xf>
    <xf numFmtId="0" fontId="8" fillId="0" borderId="5" xfId="24" applyFont="1" applyFill="1" applyBorder="1" applyAlignment="1" applyProtection="1">
      <alignment horizontal="left" vertical="center"/>
    </xf>
    <xf numFmtId="0" fontId="8" fillId="0" borderId="58" xfId="24" applyFont="1" applyFill="1" applyBorder="1" applyAlignment="1" applyProtection="1">
      <alignment horizontal="left" vertical="center"/>
    </xf>
    <xf numFmtId="177" fontId="8" fillId="0" borderId="39" xfId="33" applyNumberFormat="1" applyFont="1" applyFill="1" applyBorder="1" applyAlignment="1" applyProtection="1">
      <alignment horizontal="right" vertical="center"/>
      <protection locked="0"/>
    </xf>
    <xf numFmtId="177" fontId="8" fillId="0" borderId="5" xfId="33" applyNumberFormat="1" applyFont="1" applyFill="1" applyBorder="1" applyAlignment="1" applyProtection="1">
      <alignment horizontal="right" vertical="center"/>
      <protection locked="0"/>
    </xf>
    <xf numFmtId="177" fontId="8" fillId="0" borderId="47" xfId="33" applyNumberFormat="1" applyFont="1" applyFill="1" applyBorder="1" applyAlignment="1" applyProtection="1">
      <alignment horizontal="right" vertical="center"/>
      <protection locked="0"/>
    </xf>
    <xf numFmtId="0" fontId="8" fillId="0" borderId="50" xfId="24" applyFont="1" applyFill="1" applyBorder="1" applyAlignment="1" applyProtection="1">
      <alignment horizontal="left" vertical="center"/>
    </xf>
    <xf numFmtId="0" fontId="8" fillId="0" borderId="51" xfId="24" applyFont="1" applyFill="1" applyBorder="1" applyAlignment="1" applyProtection="1">
      <alignment horizontal="left" vertical="center"/>
    </xf>
    <xf numFmtId="0" fontId="8" fillId="0" borderId="66" xfId="24" applyFont="1" applyFill="1" applyBorder="1" applyAlignment="1" applyProtection="1">
      <alignment horizontal="left" vertical="center"/>
    </xf>
    <xf numFmtId="178" fontId="8" fillId="0" borderId="65" xfId="24" applyNumberFormat="1" applyFont="1" applyFill="1" applyBorder="1" applyAlignment="1" applyProtection="1">
      <alignment horizontal="right" vertical="center" wrapText="1"/>
    </xf>
    <xf numFmtId="178" fontId="8" fillId="0" borderId="51" xfId="24" applyNumberFormat="1" applyFont="1" applyFill="1" applyBorder="1" applyAlignment="1" applyProtection="1">
      <alignment horizontal="right" vertical="center" wrapText="1"/>
    </xf>
    <xf numFmtId="178" fontId="8" fillId="0" borderId="52" xfId="24" applyNumberFormat="1" applyFont="1" applyFill="1" applyBorder="1" applyAlignment="1" applyProtection="1">
      <alignment horizontal="right" vertical="center" wrapText="1"/>
    </xf>
    <xf numFmtId="0" fontId="12" fillId="3" borderId="8" xfId="24" applyFont="1" applyFill="1" applyBorder="1" applyAlignment="1" applyProtection="1">
      <alignment horizontal="left" vertical="center"/>
    </xf>
    <xf numFmtId="0" fontId="12" fillId="3" borderId="9" xfId="24" applyFont="1" applyFill="1" applyBorder="1" applyAlignment="1" applyProtection="1">
      <alignment horizontal="left" vertical="center"/>
    </xf>
    <xf numFmtId="0" fontId="12" fillId="3" borderId="85" xfId="24" applyFont="1" applyFill="1" applyBorder="1" applyAlignment="1" applyProtection="1">
      <alignment horizontal="left" vertical="center"/>
    </xf>
    <xf numFmtId="176" fontId="12" fillId="3" borderId="85" xfId="6" applyNumberFormat="1" applyFont="1" applyFill="1" applyBorder="1" applyAlignment="1" applyProtection="1">
      <alignment horizontal="right" vertical="center"/>
    </xf>
    <xf numFmtId="176" fontId="12" fillId="3" borderId="86" xfId="6" applyNumberFormat="1" applyFont="1" applyFill="1" applyBorder="1" applyAlignment="1" applyProtection="1">
      <alignment horizontal="right" vertical="center"/>
    </xf>
    <xf numFmtId="176" fontId="12" fillId="3" borderId="87" xfId="6" applyNumberFormat="1" applyFont="1" applyFill="1" applyBorder="1" applyAlignment="1" applyProtection="1">
      <alignment horizontal="right" vertical="center"/>
    </xf>
    <xf numFmtId="0" fontId="7" fillId="2" borderId="88" xfId="24" applyFont="1" applyFill="1" applyBorder="1" applyAlignment="1" applyProtection="1">
      <alignment horizontal="center" vertical="center" wrapText="1" shrinkToFit="1"/>
    </xf>
    <xf numFmtId="0" fontId="23" fillId="0" borderId="89" xfId="24" applyBorder="1" applyAlignment="1" applyProtection="1">
      <alignment wrapText="1"/>
    </xf>
    <xf numFmtId="0" fontId="23" fillId="0" borderId="90" xfId="24" applyBorder="1" applyAlignment="1" applyProtection="1">
      <alignment wrapText="1"/>
    </xf>
    <xf numFmtId="0" fontId="23" fillId="0" borderId="91" xfId="24" applyBorder="1" applyAlignment="1" applyProtection="1">
      <alignment wrapText="1"/>
    </xf>
    <xf numFmtId="0" fontId="7" fillId="2" borderId="89" xfId="24" applyFont="1" applyFill="1" applyBorder="1" applyAlignment="1" applyProtection="1">
      <alignment horizontal="center" vertical="center" wrapText="1"/>
    </xf>
    <xf numFmtId="0" fontId="6" fillId="0" borderId="89" xfId="24" applyFont="1" applyBorder="1" applyAlignment="1" applyProtection="1">
      <alignment horizontal="center" vertical="center" wrapText="1"/>
    </xf>
    <xf numFmtId="0" fontId="0" fillId="0" borderId="89" xfId="24" applyFont="1" applyBorder="1" applyAlignment="1" applyProtection="1">
      <alignment wrapText="1"/>
    </xf>
    <xf numFmtId="0" fontId="0" fillId="0" borderId="91" xfId="24" applyFont="1" applyBorder="1" applyAlignment="1" applyProtection="1">
      <alignment wrapText="1"/>
    </xf>
    <xf numFmtId="0" fontId="7" fillId="0" borderId="89" xfId="24" applyFont="1" applyBorder="1" applyAlignment="1" applyProtection="1">
      <alignment horizontal="center" vertical="center" wrapText="1"/>
    </xf>
    <xf numFmtId="0" fontId="6" fillId="2" borderId="92" xfId="24" applyFont="1" applyFill="1" applyBorder="1" applyAlignment="1" applyProtection="1">
      <alignment horizontal="center" vertical="center" wrapText="1"/>
    </xf>
    <xf numFmtId="0" fontId="6" fillId="2" borderId="4" xfId="24" applyFont="1" applyFill="1" applyBorder="1" applyAlignment="1" applyProtection="1">
      <alignment horizontal="center" vertical="center" wrapText="1"/>
    </xf>
    <xf numFmtId="0" fontId="6" fillId="2" borderId="93" xfId="24" applyFont="1" applyFill="1" applyBorder="1" applyAlignment="1" applyProtection="1">
      <alignment horizontal="center" vertical="center" wrapText="1"/>
    </xf>
    <xf numFmtId="0" fontId="6" fillId="2" borderId="94" xfId="24" applyFont="1" applyFill="1" applyBorder="1" applyAlignment="1" applyProtection="1">
      <alignment horizontal="center" vertical="center" wrapText="1"/>
    </xf>
    <xf numFmtId="0" fontId="6" fillId="2" borderId="7" xfId="24" applyFont="1" applyFill="1" applyBorder="1" applyAlignment="1" applyProtection="1">
      <alignment horizontal="center" vertical="center" wrapText="1"/>
    </xf>
    <xf numFmtId="0" fontId="6" fillId="2" borderId="95" xfId="24" applyFont="1" applyFill="1" applyBorder="1" applyAlignment="1" applyProtection="1">
      <alignment horizontal="center" vertical="center" wrapText="1"/>
    </xf>
    <xf numFmtId="0" fontId="7" fillId="2" borderId="89" xfId="24" applyFont="1" applyFill="1" applyBorder="1" applyAlignment="1" applyProtection="1">
      <alignment horizontal="center" vertical="center"/>
    </xf>
    <xf numFmtId="0" fontId="23" fillId="0" borderId="89" xfId="24" applyBorder="1" applyAlignment="1" applyProtection="1"/>
    <xf numFmtId="0" fontId="23" fillId="0" borderId="91" xfId="24" applyBorder="1" applyAlignment="1" applyProtection="1"/>
    <xf numFmtId="0" fontId="23" fillId="0" borderId="96" xfId="24" applyBorder="1" applyAlignment="1" applyProtection="1">
      <alignment wrapText="1"/>
    </xf>
    <xf numFmtId="0" fontId="23" fillId="0" borderId="97" xfId="24" applyBorder="1" applyAlignment="1" applyProtection="1">
      <alignment wrapText="1"/>
    </xf>
    <xf numFmtId="0" fontId="7" fillId="2" borderId="30" xfId="24" applyFont="1" applyFill="1" applyBorder="1" applyAlignment="1" applyProtection="1">
      <alignment vertical="top" wrapText="1"/>
    </xf>
    <xf numFmtId="0" fontId="6" fillId="0" borderId="16" xfId="0" applyFont="1" applyBorder="1" applyAlignment="1">
      <alignment vertical="top" wrapText="1"/>
    </xf>
    <xf numFmtId="0" fontId="6" fillId="0" borderId="31" xfId="0" applyFont="1" applyBorder="1" applyAlignment="1">
      <alignment vertical="top" wrapText="1"/>
    </xf>
    <xf numFmtId="0" fontId="8" fillId="0" borderId="11" xfId="0" applyFont="1" applyFill="1" applyBorder="1" applyAlignment="1">
      <alignment horizontal="justify" vertical="top" wrapText="1"/>
    </xf>
    <xf numFmtId="0" fontId="0" fillId="0" borderId="0" xfId="0" applyFill="1" applyAlignment="1">
      <alignment horizontal="justify" vertical="top" wrapText="1"/>
    </xf>
    <xf numFmtId="0" fontId="0" fillId="0" borderId="12" xfId="0" applyFill="1" applyBorder="1" applyAlignment="1">
      <alignment horizontal="justify" vertical="top" wrapText="1"/>
    </xf>
    <xf numFmtId="0" fontId="0" fillId="0" borderId="11" xfId="0" applyFill="1" applyBorder="1" applyAlignment="1">
      <alignment horizontal="justify" vertical="top" wrapText="1"/>
    </xf>
    <xf numFmtId="0" fontId="0" fillId="0" borderId="13" xfId="0" applyFill="1" applyBorder="1" applyAlignment="1">
      <alignment horizontal="justify" vertical="top" wrapText="1"/>
    </xf>
    <xf numFmtId="0" fontId="0" fillId="0" borderId="14" xfId="0" applyFill="1" applyBorder="1" applyAlignment="1">
      <alignment horizontal="justify" vertical="top" wrapText="1"/>
    </xf>
    <xf numFmtId="0" fontId="0" fillId="0" borderId="15" xfId="0" applyFill="1" applyBorder="1" applyAlignment="1">
      <alignment horizontal="justify" vertical="top" wrapText="1"/>
    </xf>
    <xf numFmtId="0" fontId="0" fillId="0" borderId="16" xfId="0" applyBorder="1" applyAlignment="1">
      <alignment vertical="top" wrapText="1"/>
    </xf>
    <xf numFmtId="0" fontId="0" fillId="0" borderId="31" xfId="0" applyBorder="1" applyAlignment="1">
      <alignment vertical="top" wrapText="1"/>
    </xf>
    <xf numFmtId="0" fontId="8" fillId="0" borderId="11" xfId="0" applyFont="1" applyBorder="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11" xfId="0" applyBorder="1" applyAlignment="1">
      <alignment vertical="top" wrapText="1"/>
    </xf>
    <xf numFmtId="0" fontId="0" fillId="0" borderId="0" xfId="0" applyFont="1" applyFill="1" applyBorder="1" applyAlignment="1">
      <alignment horizontal="justify" vertical="top" wrapText="1"/>
    </xf>
    <xf numFmtId="0" fontId="0" fillId="0" borderId="12" xfId="0" applyFont="1" applyFill="1" applyBorder="1" applyAlignment="1">
      <alignment horizontal="justify" vertical="top" wrapText="1"/>
    </xf>
    <xf numFmtId="0" fontId="0" fillId="0" borderId="11" xfId="0" applyFont="1" applyFill="1" applyBorder="1" applyAlignment="1">
      <alignment horizontal="justify" vertical="top" wrapText="1"/>
    </xf>
    <xf numFmtId="0" fontId="0" fillId="0" borderId="13" xfId="0" applyFont="1" applyFill="1" applyBorder="1" applyAlignment="1">
      <alignment horizontal="justify" vertical="top" wrapText="1"/>
    </xf>
    <xf numFmtId="0" fontId="0" fillId="0" borderId="14" xfId="0" applyFont="1" applyFill="1" applyBorder="1" applyAlignment="1">
      <alignment horizontal="justify" vertical="top" wrapText="1"/>
    </xf>
    <xf numFmtId="0" fontId="0" fillId="0" borderId="15" xfId="0" applyFont="1" applyFill="1" applyBorder="1" applyAlignment="1">
      <alignment horizontal="justify" vertical="top" wrapText="1"/>
    </xf>
    <xf numFmtId="0" fontId="8" fillId="0" borderId="67" xfId="24" applyFont="1" applyFill="1" applyBorder="1" applyAlignment="1" applyProtection="1">
      <alignment horizontal="justify" vertical="top" wrapText="1"/>
    </xf>
    <xf numFmtId="0" fontId="0" fillId="0" borderId="11" xfId="0" applyBorder="1" applyAlignment="1">
      <alignment horizontal="justify" vertical="top" wrapText="1"/>
    </xf>
    <xf numFmtId="0" fontId="8" fillId="0" borderId="45" xfId="24" applyFont="1" applyFill="1" applyBorder="1" applyAlignment="1" applyProtection="1">
      <alignment horizontal="left" vertical="center"/>
    </xf>
    <xf numFmtId="0" fontId="8" fillId="0" borderId="35" xfId="24" applyFont="1" applyFill="1" applyBorder="1" applyAlignment="1" applyProtection="1">
      <alignment horizontal="left" vertical="center"/>
    </xf>
    <xf numFmtId="0" fontId="8" fillId="0" borderId="81" xfId="24" applyFont="1" applyFill="1" applyBorder="1" applyAlignment="1" applyProtection="1">
      <alignment horizontal="left" vertical="center"/>
    </xf>
    <xf numFmtId="175" fontId="8" fillId="0" borderId="82" xfId="24" applyNumberFormat="1" applyFont="1" applyFill="1" applyBorder="1" applyAlignment="1" applyProtection="1">
      <alignment horizontal="right" vertical="center"/>
      <protection locked="0"/>
    </xf>
    <xf numFmtId="175" fontId="8" fillId="0" borderId="43" xfId="24" applyNumberFormat="1" applyFont="1" applyFill="1" applyBorder="1" applyAlignment="1" applyProtection="1">
      <alignment horizontal="right" vertical="center"/>
      <protection locked="0"/>
    </xf>
    <xf numFmtId="175" fontId="8" fillId="0" borderId="44" xfId="24" applyNumberFormat="1" applyFont="1" applyFill="1" applyBorder="1" applyAlignment="1" applyProtection="1">
      <alignment horizontal="right" vertical="center"/>
      <protection locked="0"/>
    </xf>
    <xf numFmtId="168" fontId="8" fillId="0" borderId="60" xfId="24" quotePrefix="1" applyNumberFormat="1" applyFont="1" applyFill="1" applyBorder="1" applyAlignment="1" applyProtection="1">
      <alignment horizontal="right" vertical="center"/>
      <protection locked="0"/>
    </xf>
    <xf numFmtId="168" fontId="8" fillId="0" borderId="41" xfId="24" applyNumberFormat="1" applyFont="1" applyFill="1" applyBorder="1" applyAlignment="1" applyProtection="1">
      <alignment horizontal="right" vertical="center"/>
      <protection locked="0"/>
    </xf>
    <xf numFmtId="168" fontId="8" fillId="0" borderId="83" xfId="24" applyNumberFormat="1" applyFont="1" applyFill="1" applyBorder="1" applyAlignment="1" applyProtection="1">
      <alignment horizontal="right" vertical="center"/>
      <protection locked="0"/>
    </xf>
    <xf numFmtId="175" fontId="8" fillId="0" borderId="60" xfId="24" applyNumberFormat="1" applyFont="1" applyFill="1" applyBorder="1" applyAlignment="1" applyProtection="1">
      <alignment horizontal="right" vertical="center"/>
    </xf>
    <xf numFmtId="175" fontId="8" fillId="0" borderId="41" xfId="24" applyNumberFormat="1" applyFont="1" applyFill="1" applyBorder="1" applyAlignment="1" applyProtection="1">
      <alignment horizontal="right" vertical="center"/>
    </xf>
    <xf numFmtId="175" fontId="8" fillId="0" borderId="83" xfId="24" applyNumberFormat="1" applyFont="1" applyFill="1" applyBorder="1" applyAlignment="1" applyProtection="1">
      <alignment horizontal="right" vertical="center"/>
    </xf>
    <xf numFmtId="0" fontId="7" fillId="2" borderId="18" xfId="24" applyFont="1" applyFill="1" applyBorder="1" applyAlignment="1" applyProtection="1">
      <alignment horizontal="center"/>
    </xf>
    <xf numFmtId="0" fontId="7" fillId="2" borderId="19" xfId="24" applyFont="1" applyFill="1" applyBorder="1" applyAlignment="1" applyProtection="1">
      <alignment horizontal="center"/>
    </xf>
    <xf numFmtId="0" fontId="7" fillId="2" borderId="20" xfId="24" applyFont="1" applyFill="1" applyBorder="1" applyAlignment="1" applyProtection="1">
      <alignment horizontal="center"/>
    </xf>
    <xf numFmtId="0" fontId="7" fillId="2" borderId="53" xfId="24" applyFont="1" applyFill="1" applyBorder="1" applyAlignment="1" applyProtection="1">
      <alignment horizontal="left"/>
    </xf>
    <xf numFmtId="0" fontId="7" fillId="2" borderId="54" xfId="24" applyFont="1" applyFill="1" applyBorder="1" applyAlignment="1" applyProtection="1">
      <alignment horizontal="left"/>
    </xf>
    <xf numFmtId="0" fontId="7" fillId="2" borderId="55" xfId="24" applyFont="1" applyFill="1" applyBorder="1" applyAlignment="1" applyProtection="1">
      <alignment horizontal="left"/>
    </xf>
    <xf numFmtId="171" fontId="7" fillId="2" borderId="65" xfId="24" applyNumberFormat="1" applyFont="1" applyFill="1" applyBorder="1" applyAlignment="1" applyProtection="1">
      <alignment horizontal="right"/>
    </xf>
    <xf numFmtId="171" fontId="7" fillId="2" borderId="51" xfId="24" applyNumberFormat="1" applyFont="1" applyFill="1" applyBorder="1" applyAlignment="1" applyProtection="1">
      <alignment horizontal="right"/>
    </xf>
    <xf numFmtId="171" fontId="7" fillId="2" borderId="66" xfId="24" applyNumberFormat="1" applyFont="1" applyFill="1" applyBorder="1" applyAlignment="1" applyProtection="1">
      <alignment horizontal="right"/>
    </xf>
    <xf numFmtId="171" fontId="7" fillId="0" borderId="51" xfId="24" applyNumberFormat="1" applyFont="1" applyFill="1" applyBorder="1" applyAlignment="1" applyProtection="1">
      <alignment horizontal="right"/>
    </xf>
    <xf numFmtId="171" fontId="7" fillId="0" borderId="52" xfId="24" applyNumberFormat="1" applyFont="1" applyFill="1" applyBorder="1" applyAlignment="1" applyProtection="1">
      <alignment horizontal="right"/>
    </xf>
    <xf numFmtId="0" fontId="7" fillId="0" borderId="0" xfId="24" applyFont="1" applyFill="1" applyBorder="1" applyAlignment="1" applyProtection="1">
      <alignment horizontal="center"/>
    </xf>
    <xf numFmtId="171" fontId="7" fillId="2" borderId="0" xfId="24" applyNumberFormat="1" applyFont="1" applyFill="1" applyBorder="1" applyAlignment="1" applyProtection="1">
      <alignment horizontal="center"/>
    </xf>
    <xf numFmtId="171" fontId="7" fillId="0" borderId="0" xfId="24" applyNumberFormat="1" applyFont="1" applyFill="1" applyBorder="1" applyAlignment="1" applyProtection="1">
      <alignment horizontal="center"/>
    </xf>
    <xf numFmtId="0" fontId="2" fillId="3" borderId="8" xfId="24" applyFont="1" applyFill="1" applyBorder="1" applyAlignment="1" applyProtection="1">
      <alignment horizontal="center" vertical="center"/>
    </xf>
    <xf numFmtId="0" fontId="2" fillId="3" borderId="9" xfId="24" applyFont="1" applyFill="1" applyBorder="1" applyAlignment="1" applyProtection="1">
      <alignment horizontal="center" vertical="center"/>
    </xf>
    <xf numFmtId="0" fontId="2" fillId="3" borderId="10" xfId="24" applyFont="1" applyFill="1" applyBorder="1" applyAlignment="1" applyProtection="1">
      <alignment horizontal="center" vertical="center"/>
    </xf>
    <xf numFmtId="0" fontId="3" fillId="2" borderId="67" xfId="24" applyFont="1" applyFill="1" applyBorder="1" applyAlignment="1" applyProtection="1">
      <alignment horizontal="center" vertical="center"/>
      <protection locked="0"/>
    </xf>
    <xf numFmtId="0" fontId="3" fillId="2" borderId="4" xfId="24" applyFont="1" applyFill="1" applyBorder="1" applyAlignment="1" applyProtection="1">
      <alignment horizontal="center" vertical="center"/>
      <protection locked="0"/>
    </xf>
    <xf numFmtId="0" fontId="3" fillId="2" borderId="68" xfId="24" applyFont="1" applyFill="1" applyBorder="1" applyAlignment="1" applyProtection="1">
      <alignment horizontal="center" vertical="center"/>
      <protection locked="0"/>
    </xf>
    <xf numFmtId="0" fontId="3" fillId="2" borderId="11" xfId="24" applyFont="1" applyFill="1" applyBorder="1" applyAlignment="1" applyProtection="1">
      <alignment horizontal="center" vertical="center"/>
      <protection locked="0"/>
    </xf>
    <xf numFmtId="0" fontId="3" fillId="2" borderId="0" xfId="24" applyFont="1" applyFill="1" applyBorder="1" applyAlignment="1" applyProtection="1">
      <alignment horizontal="center" vertical="center"/>
      <protection locked="0"/>
    </xf>
    <xf numFmtId="0" fontId="3" fillId="2" borderId="12" xfId="24" applyFont="1" applyFill="1" applyBorder="1" applyAlignment="1" applyProtection="1">
      <alignment horizontal="center" vertical="center"/>
      <protection locked="0"/>
    </xf>
    <xf numFmtId="0" fontId="3" fillId="2" borderId="13" xfId="24" applyFont="1" applyFill="1" applyBorder="1" applyAlignment="1" applyProtection="1">
      <alignment horizontal="center" vertical="center"/>
      <protection locked="0"/>
    </xf>
    <xf numFmtId="0" fontId="3" fillId="2" borderId="14" xfId="24" applyFont="1" applyFill="1" applyBorder="1" applyAlignment="1" applyProtection="1">
      <alignment horizontal="center" vertical="center"/>
      <protection locked="0"/>
    </xf>
    <xf numFmtId="0" fontId="3" fillId="2" borderId="15" xfId="24" applyFont="1" applyFill="1" applyBorder="1" applyAlignment="1" applyProtection="1">
      <alignment horizontal="center" vertical="center"/>
      <protection locked="0"/>
    </xf>
    <xf numFmtId="0" fontId="3" fillId="2" borderId="30" xfId="24" applyFont="1" applyFill="1" applyBorder="1" applyAlignment="1" applyProtection="1">
      <alignment horizontal="center"/>
    </xf>
    <xf numFmtId="0" fontId="3" fillId="2" borderId="16" xfId="24" applyFont="1" applyFill="1" applyBorder="1" applyAlignment="1" applyProtection="1">
      <alignment horizontal="center"/>
    </xf>
    <xf numFmtId="0" fontId="3" fillId="2" borderId="31" xfId="24" applyFont="1" applyFill="1" applyBorder="1" applyAlignment="1" applyProtection="1">
      <alignment horizontal="center"/>
    </xf>
    <xf numFmtId="0" fontId="3" fillId="2" borderId="11" xfId="24" applyFont="1" applyFill="1" applyBorder="1" applyAlignment="1" applyProtection="1">
      <alignment horizontal="center"/>
    </xf>
    <xf numFmtId="0" fontId="3" fillId="2" borderId="0" xfId="24" applyFont="1" applyFill="1" applyBorder="1" applyAlignment="1" applyProtection="1">
      <alignment horizontal="center"/>
    </xf>
    <xf numFmtId="0" fontId="3" fillId="2" borderId="12" xfId="24" applyFont="1" applyFill="1" applyBorder="1" applyAlignment="1" applyProtection="1">
      <alignment horizontal="center"/>
    </xf>
    <xf numFmtId="0" fontId="3" fillId="2" borderId="13" xfId="24" applyFont="1" applyFill="1" applyBorder="1" applyAlignment="1" applyProtection="1">
      <alignment horizontal="center"/>
    </xf>
    <xf numFmtId="0" fontId="3" fillId="2" borderId="14" xfId="24" applyFont="1" applyFill="1" applyBorder="1" applyAlignment="1" applyProtection="1">
      <alignment horizontal="center"/>
    </xf>
    <xf numFmtId="0" fontId="3" fillId="2" borderId="15" xfId="24" applyFont="1" applyFill="1" applyBorder="1" applyAlignment="1" applyProtection="1">
      <alignment horizontal="center"/>
    </xf>
    <xf numFmtId="0" fontId="2" fillId="3" borderId="69" xfId="24" applyFont="1" applyFill="1" applyBorder="1" applyAlignment="1" applyProtection="1">
      <alignment horizontal="center"/>
    </xf>
    <xf numFmtId="0" fontId="2" fillId="3" borderId="70" xfId="24" applyFont="1" applyFill="1" applyBorder="1" applyAlignment="1" applyProtection="1">
      <alignment horizontal="center"/>
    </xf>
    <xf numFmtId="0" fontId="2" fillId="3" borderId="71" xfId="24" applyFont="1" applyFill="1" applyBorder="1" applyAlignment="1" applyProtection="1">
      <alignment horizontal="center"/>
    </xf>
    <xf numFmtId="0" fontId="2" fillId="3" borderId="7" xfId="24" applyFont="1" applyFill="1" applyBorder="1" applyAlignment="1" applyProtection="1">
      <alignment horizontal="center"/>
    </xf>
    <xf numFmtId="0" fontId="2" fillId="3" borderId="72" xfId="24" applyFont="1" applyFill="1" applyBorder="1" applyAlignment="1" applyProtection="1">
      <alignment horizontal="center"/>
    </xf>
    <xf numFmtId="0" fontId="2" fillId="3" borderId="73" xfId="24" applyFont="1" applyFill="1" applyBorder="1" applyAlignment="1" applyProtection="1">
      <alignment horizontal="center"/>
    </xf>
    <xf numFmtId="0" fontId="15" fillId="7" borderId="74" xfId="24" applyFont="1" applyFill="1" applyBorder="1" applyAlignment="1" applyProtection="1">
      <alignment horizontal="left" vertical="center"/>
    </xf>
    <xf numFmtId="0" fontId="15" fillId="7" borderId="4" xfId="24" applyFont="1" applyFill="1" applyBorder="1" applyAlignment="1" applyProtection="1">
      <alignment horizontal="left" vertical="center"/>
    </xf>
    <xf numFmtId="0" fontId="15" fillId="7" borderId="68" xfId="24" applyFont="1" applyFill="1" applyBorder="1" applyAlignment="1" applyProtection="1">
      <alignment horizontal="left" vertical="center"/>
    </xf>
    <xf numFmtId="0" fontId="15" fillId="7" borderId="75" xfId="24" applyFont="1" applyFill="1" applyBorder="1" applyAlignment="1" applyProtection="1">
      <alignment horizontal="left" vertical="center"/>
    </xf>
    <xf numFmtId="0" fontId="15" fillId="7" borderId="33" xfId="24" applyFont="1" applyFill="1" applyBorder="1" applyAlignment="1" applyProtection="1">
      <alignment horizontal="left" vertical="center"/>
    </xf>
    <xf numFmtId="0" fontId="15" fillId="7" borderId="76" xfId="24" applyFont="1" applyFill="1" applyBorder="1" applyAlignment="1" applyProtection="1">
      <alignment horizontal="left" vertical="center"/>
    </xf>
    <xf numFmtId="171" fontId="15" fillId="7" borderId="67" xfId="24" applyNumberFormat="1" applyFont="1" applyFill="1" applyBorder="1" applyAlignment="1" applyProtection="1">
      <alignment horizontal="right" vertical="center"/>
    </xf>
    <xf numFmtId="171" fontId="15" fillId="7" borderId="4" xfId="24" applyNumberFormat="1" applyFont="1" applyFill="1" applyBorder="1" applyAlignment="1" applyProtection="1">
      <alignment horizontal="right" vertical="center"/>
    </xf>
    <xf numFmtId="171" fontId="15" fillId="7" borderId="68" xfId="24" applyNumberFormat="1" applyFont="1" applyFill="1" applyBorder="1" applyAlignment="1" applyProtection="1">
      <alignment horizontal="right" vertical="center"/>
    </xf>
    <xf numFmtId="171" fontId="15" fillId="7" borderId="77" xfId="24" applyNumberFormat="1" applyFont="1" applyFill="1" applyBorder="1" applyAlignment="1" applyProtection="1">
      <alignment horizontal="right" vertical="center"/>
    </xf>
    <xf numFmtId="171" fontId="15" fillId="7" borderId="33" xfId="24" applyNumberFormat="1" applyFont="1" applyFill="1" applyBorder="1" applyAlignment="1" applyProtection="1">
      <alignment horizontal="right" vertical="center"/>
    </xf>
    <xf numFmtId="171" fontId="15" fillId="7" borderId="76" xfId="24" applyNumberFormat="1" applyFont="1" applyFill="1" applyBorder="1" applyAlignment="1" applyProtection="1">
      <alignment horizontal="right" vertical="center"/>
    </xf>
    <xf numFmtId="171" fontId="15" fillId="7" borderId="78" xfId="24" applyNumberFormat="1" applyFont="1" applyFill="1" applyBorder="1" applyAlignment="1" applyProtection="1">
      <alignment horizontal="right" vertical="center"/>
    </xf>
    <xf numFmtId="171" fontId="15" fillId="7" borderId="79" xfId="24" applyNumberFormat="1" applyFont="1" applyFill="1" applyBorder="1" applyAlignment="1" applyProtection="1">
      <alignment horizontal="right" vertical="center"/>
    </xf>
    <xf numFmtId="0" fontId="7" fillId="2" borderId="80" xfId="24" applyFont="1" applyFill="1" applyBorder="1" applyAlignment="1" applyProtection="1">
      <alignment horizontal="left"/>
    </xf>
    <xf numFmtId="0" fontId="7" fillId="2" borderId="41" xfId="24" applyFont="1" applyFill="1" applyBorder="1" applyAlignment="1" applyProtection="1">
      <alignment horizontal="left"/>
    </xf>
    <xf numFmtId="9" fontId="7" fillId="0" borderId="41" xfId="24" applyNumberFormat="1" applyFont="1" applyFill="1" applyBorder="1" applyAlignment="1" applyProtection="1">
      <alignment horizontal="center"/>
    </xf>
    <xf numFmtId="0" fontId="7" fillId="0" borderId="41" xfId="24" applyFont="1" applyFill="1" applyBorder="1" applyAlignment="1" applyProtection="1">
      <alignment horizontal="center"/>
    </xf>
    <xf numFmtId="0" fontId="7" fillId="0" borderId="61" xfId="24" applyFont="1" applyFill="1" applyBorder="1" applyAlignment="1" applyProtection="1">
      <alignment horizontal="center"/>
    </xf>
    <xf numFmtId="171" fontId="7" fillId="2" borderId="39" xfId="24" applyNumberFormat="1" applyFont="1" applyFill="1" applyBorder="1" applyAlignment="1" applyProtection="1">
      <alignment horizontal="right"/>
    </xf>
    <xf numFmtId="171" fontId="7" fillId="2" borderId="5" xfId="24" applyNumberFormat="1" applyFont="1" applyFill="1" applyBorder="1" applyAlignment="1" applyProtection="1">
      <alignment horizontal="right"/>
    </xf>
    <xf numFmtId="171" fontId="7" fillId="2" borderId="58" xfId="24" applyNumberFormat="1" applyFont="1" applyFill="1" applyBorder="1" applyAlignment="1" applyProtection="1">
      <alignment horizontal="right"/>
    </xf>
    <xf numFmtId="171" fontId="7" fillId="0" borderId="5" xfId="24" applyNumberFormat="1" applyFont="1" applyFill="1" applyBorder="1" applyAlignment="1" applyProtection="1">
      <alignment horizontal="right"/>
    </xf>
    <xf numFmtId="171" fontId="7" fillId="0" borderId="47" xfId="24" applyNumberFormat="1" applyFont="1" applyFill="1" applyBorder="1" applyAlignment="1" applyProtection="1">
      <alignment horizontal="right"/>
    </xf>
    <xf numFmtId="0" fontId="7" fillId="6" borderId="62" xfId="24" applyFont="1" applyFill="1" applyBorder="1" applyAlignment="1" applyProtection="1">
      <alignment horizontal="left" vertical="center" wrapText="1"/>
    </xf>
    <xf numFmtId="0" fontId="7" fillId="6" borderId="63" xfId="24" applyFont="1" applyFill="1" applyBorder="1" applyAlignment="1" applyProtection="1">
      <alignment horizontal="left" vertical="center" wrapText="1"/>
    </xf>
    <xf numFmtId="0" fontId="7" fillId="6" borderId="64" xfId="24" applyFont="1" applyFill="1" applyBorder="1" applyAlignment="1" applyProtection="1">
      <alignment horizontal="left" vertical="center" wrapText="1"/>
    </xf>
    <xf numFmtId="0" fontId="7" fillId="2" borderId="62" xfId="24" applyFont="1" applyFill="1" applyBorder="1" applyAlignment="1" applyProtection="1">
      <alignment horizontal="left" vertical="center" wrapText="1"/>
      <protection locked="0"/>
    </xf>
    <xf numFmtId="0" fontId="7" fillId="2" borderId="63" xfId="24" applyFont="1" applyFill="1" applyBorder="1" applyAlignment="1" applyProtection="1">
      <alignment horizontal="left" vertical="center" wrapText="1"/>
      <protection locked="0"/>
    </xf>
    <xf numFmtId="0" fontId="7" fillId="2" borderId="64" xfId="24" applyFont="1" applyFill="1" applyBorder="1" applyAlignment="1" applyProtection="1">
      <alignment horizontal="left" vertical="center" wrapText="1"/>
      <protection locked="0"/>
    </xf>
    <xf numFmtId="0" fontId="7" fillId="6" borderId="40" xfId="24" applyFont="1" applyFill="1" applyBorder="1" applyAlignment="1" applyProtection="1">
      <alignment horizontal="left" vertical="center"/>
    </xf>
    <xf numFmtId="0" fontId="7" fillId="6" borderId="2" xfId="24" applyFont="1" applyFill="1" applyBorder="1" applyAlignment="1" applyProtection="1">
      <alignment horizontal="left" vertical="center"/>
    </xf>
    <xf numFmtId="0" fontId="7" fillId="6" borderId="59" xfId="24" applyFont="1" applyFill="1" applyBorder="1" applyAlignment="1" applyProtection="1">
      <alignment horizontal="left" vertical="center"/>
    </xf>
    <xf numFmtId="0" fontId="7" fillId="2" borderId="39" xfId="24" applyFont="1" applyFill="1" applyBorder="1" applyAlignment="1" applyProtection="1">
      <alignment horizontal="right" vertical="center"/>
      <protection locked="0"/>
    </xf>
    <xf numFmtId="0" fontId="7" fillId="2" borderId="5" xfId="24" applyFont="1" applyFill="1" applyBorder="1" applyAlignment="1" applyProtection="1">
      <alignment horizontal="right" vertical="center"/>
      <protection locked="0"/>
    </xf>
    <xf numFmtId="0" fontId="7" fillId="2" borderId="58" xfId="24" applyFont="1" applyFill="1" applyBorder="1" applyAlignment="1" applyProtection="1">
      <alignment horizontal="right" vertical="center"/>
      <protection locked="0"/>
    </xf>
    <xf numFmtId="0" fontId="6" fillId="6" borderId="65" xfId="24" applyFont="1" applyFill="1" applyBorder="1" applyAlignment="1" applyProtection="1">
      <alignment horizontal="left" vertical="center"/>
    </xf>
    <xf numFmtId="0" fontId="6" fillId="6" borderId="51" xfId="24" applyFont="1" applyFill="1" applyBorder="1" applyAlignment="1" applyProtection="1">
      <alignment horizontal="left" vertical="center"/>
    </xf>
    <xf numFmtId="0" fontId="6" fillId="6" borderId="66" xfId="24" applyFont="1" applyFill="1" applyBorder="1" applyAlignment="1" applyProtection="1">
      <alignment horizontal="left" vertical="center"/>
    </xf>
    <xf numFmtId="0" fontId="7" fillId="0" borderId="65" xfId="24" applyFont="1" applyFill="1" applyBorder="1" applyAlignment="1" applyProtection="1">
      <alignment horizontal="right"/>
      <protection locked="0"/>
    </xf>
    <xf numFmtId="0" fontId="7" fillId="0" borderId="51" xfId="24" applyFont="1" applyFill="1" applyBorder="1" applyAlignment="1" applyProtection="1">
      <alignment horizontal="right"/>
      <protection locked="0"/>
    </xf>
    <xf numFmtId="0" fontId="7" fillId="0" borderId="66" xfId="24" applyFont="1" applyFill="1" applyBorder="1" applyAlignment="1" applyProtection="1">
      <alignment horizontal="right"/>
      <protection locked="0"/>
    </xf>
    <xf numFmtId="0" fontId="5" fillId="3" borderId="8" xfId="24" applyFont="1" applyFill="1" applyBorder="1" applyAlignment="1" applyProtection="1">
      <alignment horizontal="center" vertical="center" wrapText="1"/>
    </xf>
    <xf numFmtId="0" fontId="5" fillId="3" borderId="9" xfId="24" applyFont="1" applyFill="1" applyBorder="1" applyAlignment="1" applyProtection="1">
      <alignment horizontal="center" vertical="center" wrapText="1"/>
    </xf>
    <xf numFmtId="0" fontId="5" fillId="3" borderId="10" xfId="24" applyFont="1" applyFill="1" applyBorder="1" applyAlignment="1" applyProtection="1">
      <alignment horizontal="center" vertical="center" wrapText="1"/>
    </xf>
    <xf numFmtId="0" fontId="8" fillId="0" borderId="67" xfId="24" applyFont="1" applyFill="1" applyBorder="1" applyAlignment="1" applyProtection="1">
      <alignment horizontal="justify" vertical="top" wrapText="1"/>
      <protection locked="0"/>
    </xf>
    <xf numFmtId="0" fontId="8" fillId="0" borderId="4" xfId="24" applyFont="1" applyFill="1" applyBorder="1" applyAlignment="1" applyProtection="1">
      <alignment horizontal="justify" vertical="top" wrapText="1"/>
      <protection locked="0"/>
    </xf>
    <xf numFmtId="0" fontId="8" fillId="0" borderId="68" xfId="24" applyFont="1" applyFill="1" applyBorder="1" applyAlignment="1" applyProtection="1">
      <alignment horizontal="justify" vertical="top" wrapText="1"/>
      <protection locked="0"/>
    </xf>
    <xf numFmtId="0" fontId="8" fillId="0" borderId="11" xfId="24" applyFont="1" applyFill="1" applyBorder="1" applyAlignment="1" applyProtection="1">
      <alignment horizontal="justify" vertical="top" wrapText="1"/>
      <protection locked="0"/>
    </xf>
    <xf numFmtId="0" fontId="8" fillId="0" borderId="0" xfId="24" applyFont="1" applyFill="1" applyBorder="1" applyAlignment="1" applyProtection="1">
      <alignment horizontal="justify" vertical="top" wrapText="1"/>
      <protection locked="0"/>
    </xf>
    <xf numFmtId="0" fontId="8" fillId="0" borderId="12" xfId="24" applyFont="1" applyFill="1" applyBorder="1" applyAlignment="1" applyProtection="1">
      <alignment horizontal="justify" vertical="top" wrapText="1"/>
      <protection locked="0"/>
    </xf>
    <xf numFmtId="0" fontId="7" fillId="0" borderId="11" xfId="24" applyFont="1" applyFill="1" applyBorder="1" applyAlignment="1" applyProtection="1">
      <alignment horizontal="justify" vertical="top" wrapText="1"/>
      <protection locked="0"/>
    </xf>
    <xf numFmtId="0" fontId="7" fillId="0" borderId="0" xfId="24" applyFont="1" applyFill="1" applyBorder="1" applyAlignment="1" applyProtection="1">
      <alignment horizontal="justify" vertical="top" wrapText="1"/>
      <protection locked="0"/>
    </xf>
    <xf numFmtId="0" fontId="7" fillId="0" borderId="12" xfId="24" applyFont="1" applyFill="1" applyBorder="1" applyAlignment="1" applyProtection="1">
      <alignment horizontal="justify" vertical="top" wrapText="1"/>
      <protection locked="0"/>
    </xf>
    <xf numFmtId="0" fontId="7" fillId="0" borderId="13" xfId="24" applyFont="1" applyFill="1" applyBorder="1" applyAlignment="1" applyProtection="1">
      <alignment horizontal="justify" vertical="top" wrapText="1"/>
      <protection locked="0"/>
    </xf>
    <xf numFmtId="0" fontId="7" fillId="0" borderId="14" xfId="24" applyFont="1" applyFill="1" applyBorder="1" applyAlignment="1" applyProtection="1">
      <alignment horizontal="justify" vertical="top" wrapText="1"/>
      <protection locked="0"/>
    </xf>
    <xf numFmtId="0" fontId="7" fillId="0" borderId="15" xfId="24" applyFont="1" applyFill="1" applyBorder="1" applyAlignment="1" applyProtection="1">
      <alignment horizontal="justify" vertical="top" wrapText="1"/>
      <protection locked="0"/>
    </xf>
    <xf numFmtId="0" fontId="7" fillId="6" borderId="39" xfId="24" applyFont="1" applyFill="1" applyBorder="1" applyAlignment="1" applyProtection="1">
      <alignment horizontal="left" vertical="center" wrapText="1"/>
    </xf>
    <xf numFmtId="0" fontId="7" fillId="6" borderId="5" xfId="24" applyFont="1" applyFill="1" applyBorder="1" applyAlignment="1" applyProtection="1">
      <alignment horizontal="left" vertical="center" wrapText="1"/>
    </xf>
    <xf numFmtId="0" fontId="7" fillId="6" borderId="58" xfId="24" applyFont="1" applyFill="1" applyBorder="1" applyAlignment="1" applyProtection="1">
      <alignment horizontal="left" vertical="center" wrapText="1"/>
    </xf>
    <xf numFmtId="0" fontId="8" fillId="2" borderId="39" xfId="24" applyFont="1" applyFill="1" applyBorder="1" applyAlignment="1" applyProtection="1">
      <alignment horizontal="left" vertical="center" wrapText="1"/>
    </xf>
    <xf numFmtId="0" fontId="8" fillId="2" borderId="5" xfId="24" applyFont="1" applyFill="1" applyBorder="1" applyAlignment="1" applyProtection="1">
      <alignment horizontal="left" vertical="center" wrapText="1"/>
    </xf>
    <xf numFmtId="0" fontId="8" fillId="2" borderId="58" xfId="24" applyFont="1" applyFill="1" applyBorder="1" applyAlignment="1" applyProtection="1">
      <alignment horizontal="left" vertical="center" wrapText="1"/>
    </xf>
    <xf numFmtId="0" fontId="7" fillId="6" borderId="39" xfId="24" applyFont="1" applyFill="1" applyBorder="1" applyAlignment="1" applyProtection="1">
      <alignment vertical="center" wrapText="1"/>
    </xf>
    <xf numFmtId="0" fontId="7" fillId="6" borderId="5" xfId="24" applyFont="1" applyFill="1" applyBorder="1" applyAlignment="1" applyProtection="1">
      <alignment vertical="center" wrapText="1"/>
    </xf>
    <xf numFmtId="0" fontId="7" fillId="6" borderId="58" xfId="24" applyFont="1" applyFill="1" applyBorder="1" applyAlignment="1" applyProtection="1">
      <alignment vertical="center" wrapText="1"/>
    </xf>
    <xf numFmtId="0" fontId="7" fillId="0" borderId="39" xfId="24" applyFont="1" applyFill="1" applyBorder="1" applyAlignment="1" applyProtection="1">
      <alignment horizontal="right" vertical="center"/>
      <protection locked="0"/>
    </xf>
    <xf numFmtId="0" fontId="7" fillId="0" borderId="5" xfId="24" applyFont="1" applyFill="1" applyBorder="1" applyAlignment="1" applyProtection="1">
      <alignment horizontal="right" vertical="center"/>
      <protection locked="0"/>
    </xf>
    <xf numFmtId="0" fontId="7" fillId="0" borderId="58" xfId="24" applyFont="1" applyFill="1" applyBorder="1" applyAlignment="1" applyProtection="1">
      <alignment horizontal="right" vertical="center"/>
      <protection locked="0"/>
    </xf>
    <xf numFmtId="0" fontId="8" fillId="0" borderId="61" xfId="24" applyFont="1" applyFill="1" applyBorder="1" applyAlignment="1" applyProtection="1">
      <alignment horizontal="left" vertical="center"/>
      <protection locked="0"/>
    </xf>
    <xf numFmtId="0" fontId="8" fillId="0" borderId="5" xfId="24" applyFont="1" applyFill="1" applyBorder="1" applyAlignment="1" applyProtection="1">
      <alignment horizontal="left" vertical="center"/>
      <protection locked="0"/>
    </xf>
    <xf numFmtId="0" fontId="8" fillId="0" borderId="60" xfId="24" applyFont="1" applyFill="1" applyBorder="1" applyAlignment="1" applyProtection="1">
      <alignment horizontal="left" vertical="center"/>
      <protection locked="0"/>
    </xf>
    <xf numFmtId="0" fontId="7" fillId="0" borderId="61" xfId="24" applyFont="1" applyFill="1" applyBorder="1" applyAlignment="1" applyProtection="1">
      <alignment horizontal="right" vertical="center"/>
    </xf>
    <xf numFmtId="0" fontId="7" fillId="0" borderId="5" xfId="24" applyFont="1" applyFill="1" applyBorder="1" applyAlignment="1" applyProtection="1">
      <alignment horizontal="right" vertical="center"/>
    </xf>
    <xf numFmtId="0" fontId="7" fillId="0" borderId="60" xfId="24" applyFont="1" applyFill="1" applyBorder="1" applyAlignment="1" applyProtection="1">
      <alignment horizontal="right" vertical="center"/>
    </xf>
    <xf numFmtId="0" fontId="8" fillId="0" borderId="61" xfId="24" applyFont="1" applyFill="1" applyBorder="1" applyAlignment="1" applyProtection="1">
      <alignment horizontal="left" vertical="center" wrapText="1"/>
      <protection locked="0"/>
    </xf>
    <xf numFmtId="0" fontId="8" fillId="0" borderId="5" xfId="24" applyFont="1" applyFill="1" applyBorder="1" applyAlignment="1" applyProtection="1">
      <alignment horizontal="left" vertical="center" wrapText="1"/>
      <protection locked="0"/>
    </xf>
    <xf numFmtId="0" fontId="8" fillId="0" borderId="58" xfId="24" applyFont="1" applyFill="1" applyBorder="1" applyAlignment="1" applyProtection="1">
      <alignment horizontal="left" vertical="center" wrapText="1"/>
      <protection locked="0"/>
    </xf>
    <xf numFmtId="0" fontId="7" fillId="6" borderId="40" xfId="24" applyFont="1" applyFill="1" applyBorder="1" applyAlignment="1" applyProtection="1">
      <alignment vertical="center" wrapText="1"/>
    </xf>
    <xf numFmtId="0" fontId="7" fillId="6" borderId="2" xfId="24" applyFont="1" applyFill="1" applyBorder="1" applyAlignment="1" applyProtection="1">
      <alignment vertical="center" wrapText="1"/>
    </xf>
    <xf numFmtId="0" fontId="7" fillId="6" borderId="59" xfId="24" applyFont="1" applyFill="1" applyBorder="1" applyAlignment="1" applyProtection="1">
      <alignment vertical="center" wrapText="1"/>
    </xf>
    <xf numFmtId="0" fontId="7" fillId="2" borderId="39" xfId="24" applyFont="1" applyFill="1" applyBorder="1" applyAlignment="1" applyProtection="1">
      <alignment horizontal="right"/>
      <protection locked="0"/>
    </xf>
    <xf numFmtId="0" fontId="7" fillId="2" borderId="5" xfId="24" applyFont="1" applyFill="1" applyBorder="1" applyAlignment="1" applyProtection="1">
      <alignment horizontal="right"/>
      <protection locked="0"/>
    </xf>
    <xf numFmtId="0" fontId="7" fillId="2" borderId="58" xfId="24" applyFont="1" applyFill="1" applyBorder="1" applyAlignment="1" applyProtection="1">
      <alignment horizontal="right"/>
      <protection locked="0"/>
    </xf>
    <xf numFmtId="0" fontId="8" fillId="2" borderId="39" xfId="24" applyFont="1" applyFill="1" applyBorder="1" applyAlignment="1" applyProtection="1">
      <alignment horizontal="left" vertical="center" wrapText="1"/>
      <protection locked="0"/>
    </xf>
    <xf numFmtId="0" fontId="8" fillId="2" borderId="5" xfId="24" applyFont="1" applyFill="1" applyBorder="1" applyAlignment="1" applyProtection="1">
      <alignment horizontal="left" vertical="center" wrapText="1"/>
      <protection locked="0"/>
    </xf>
    <xf numFmtId="0" fontId="8" fillId="2" borderId="58" xfId="24" applyFont="1" applyFill="1" applyBorder="1" applyAlignment="1" applyProtection="1">
      <alignment horizontal="left" vertical="center" wrapText="1"/>
      <protection locked="0"/>
    </xf>
    <xf numFmtId="0" fontId="7" fillId="2" borderId="39" xfId="24" applyFont="1" applyFill="1" applyBorder="1" applyAlignment="1" applyProtection="1">
      <alignment horizontal="right" vertical="center" wrapText="1"/>
      <protection locked="0"/>
    </xf>
    <xf numFmtId="0" fontId="7" fillId="2" borderId="5" xfId="24" applyFont="1" applyFill="1" applyBorder="1" applyAlignment="1" applyProtection="1">
      <alignment horizontal="right" vertical="center" wrapText="1"/>
      <protection locked="0"/>
    </xf>
    <xf numFmtId="0" fontId="7" fillId="2" borderId="58" xfId="24" applyFont="1" applyFill="1" applyBorder="1" applyAlignment="1" applyProtection="1">
      <alignment horizontal="right" vertical="center" wrapText="1"/>
      <protection locked="0"/>
    </xf>
    <xf numFmtId="16" fontId="7" fillId="2" borderId="39" xfId="24" applyNumberFormat="1" applyFont="1" applyFill="1" applyBorder="1" applyAlignment="1" applyProtection="1">
      <alignment horizontal="right"/>
      <protection locked="0"/>
    </xf>
    <xf numFmtId="16" fontId="7" fillId="2" borderId="5" xfId="24" applyNumberFormat="1" applyFont="1" applyFill="1" applyBorder="1" applyAlignment="1" applyProtection="1">
      <alignment horizontal="right"/>
      <protection locked="0"/>
    </xf>
    <xf numFmtId="16" fontId="7" fillId="2" borderId="58" xfId="24" applyNumberFormat="1" applyFont="1" applyFill="1" applyBorder="1" applyAlignment="1" applyProtection="1">
      <alignment horizontal="right"/>
      <protection locked="0"/>
    </xf>
    <xf numFmtId="0" fontId="7" fillId="2" borderId="39" xfId="24" applyFont="1" applyFill="1" applyBorder="1" applyAlignment="1" applyProtection="1">
      <alignment horizontal="left" vertical="center" wrapText="1"/>
    </xf>
    <xf numFmtId="0" fontId="7" fillId="2" borderId="5" xfId="24" applyFont="1" applyFill="1" applyBorder="1" applyAlignment="1" applyProtection="1">
      <alignment horizontal="left" vertical="center" wrapText="1"/>
    </xf>
    <xf numFmtId="0" fontId="7" fillId="2" borderId="60" xfId="24" applyFont="1" applyFill="1" applyBorder="1" applyAlignment="1" applyProtection="1">
      <alignment horizontal="left" vertical="center" wrapText="1"/>
    </xf>
    <xf numFmtId="0" fontId="0" fillId="0" borderId="61" xfId="24" applyFont="1" applyFill="1" applyBorder="1" applyAlignment="1" applyProtection="1">
      <alignment horizontal="left" vertical="center"/>
      <protection locked="0"/>
    </xf>
    <xf numFmtId="0" fontId="23" fillId="0" borderId="5" xfId="24" applyFont="1" applyFill="1" applyBorder="1" applyAlignment="1" applyProtection="1">
      <alignment horizontal="left" vertical="center"/>
      <protection locked="0"/>
    </xf>
    <xf numFmtId="0" fontId="23" fillId="0" borderId="60" xfId="24" applyFont="1" applyFill="1" applyBorder="1" applyAlignment="1" applyProtection="1">
      <alignment horizontal="left" vertical="center"/>
      <protection locked="0"/>
    </xf>
    <xf numFmtId="0" fontId="0" fillId="0" borderId="61" xfId="24" applyFont="1" applyFill="1" applyBorder="1" applyAlignment="1" applyProtection="1">
      <alignment vertical="center"/>
    </xf>
    <xf numFmtId="0" fontId="23" fillId="0" borderId="5" xfId="24" applyFont="1" applyFill="1" applyBorder="1" applyAlignment="1" applyProtection="1">
      <alignment vertical="center"/>
    </xf>
    <xf numFmtId="0" fontId="23" fillId="0" borderId="58" xfId="24" applyFont="1" applyFill="1" applyBorder="1" applyAlignment="1" applyProtection="1">
      <alignment vertical="center"/>
    </xf>
    <xf numFmtId="0" fontId="7" fillId="6" borderId="39" xfId="24" applyFont="1" applyFill="1" applyBorder="1" applyAlignment="1" applyProtection="1">
      <alignment horizontal="left" vertical="center"/>
    </xf>
    <xf numFmtId="0" fontId="7" fillId="6" borderId="5" xfId="24" applyFont="1" applyFill="1" applyBorder="1" applyAlignment="1" applyProtection="1">
      <alignment horizontal="left" vertical="center"/>
    </xf>
    <xf numFmtId="0" fontId="7" fillId="6" borderId="58" xfId="24" applyFont="1" applyFill="1" applyBorder="1" applyAlignment="1" applyProtection="1">
      <alignment horizontal="left" vertical="center"/>
    </xf>
    <xf numFmtId="0" fontId="8" fillId="2" borderId="39" xfId="24" applyFont="1" applyFill="1" applyBorder="1" applyAlignment="1" applyProtection="1">
      <alignment horizontal="left" vertical="center"/>
      <protection locked="0"/>
    </xf>
    <xf numFmtId="0" fontId="8" fillId="2" borderId="5" xfId="24" applyFont="1" applyFill="1" applyBorder="1" applyAlignment="1" applyProtection="1">
      <alignment horizontal="left" vertical="center"/>
      <protection locked="0"/>
    </xf>
    <xf numFmtId="0" fontId="8" fillId="2" borderId="58" xfId="24" applyFont="1" applyFill="1" applyBorder="1" applyAlignment="1" applyProtection="1">
      <alignment horizontal="left" vertical="center"/>
      <protection locked="0"/>
    </xf>
    <xf numFmtId="0" fontId="7" fillId="2" borderId="39" xfId="24" applyFont="1" applyFill="1" applyBorder="1" applyAlignment="1" applyProtection="1">
      <alignment horizontal="right" vertical="center"/>
    </xf>
    <xf numFmtId="0" fontId="7" fillId="2" borderId="5" xfId="24" applyFont="1" applyFill="1" applyBorder="1" applyAlignment="1" applyProtection="1">
      <alignment horizontal="right" vertical="center"/>
    </xf>
    <xf numFmtId="0" fontId="7" fillId="2" borderId="58" xfId="24" applyFont="1" applyFill="1" applyBorder="1" applyAlignment="1" applyProtection="1">
      <alignment horizontal="right" vertical="center"/>
    </xf>
    <xf numFmtId="4" fontId="7" fillId="2" borderId="39" xfId="24" applyNumberFormat="1" applyFont="1" applyFill="1" applyBorder="1" applyAlignment="1" applyProtection="1">
      <alignment horizontal="right" vertical="center"/>
      <protection locked="0"/>
    </xf>
    <xf numFmtId="4" fontId="7" fillId="2" borderId="5" xfId="24" applyNumberFormat="1" applyFont="1" applyFill="1" applyBorder="1" applyAlignment="1" applyProtection="1">
      <alignment horizontal="right" vertical="center"/>
      <protection locked="0"/>
    </xf>
    <xf numFmtId="4" fontId="7" fillId="2" borderId="58" xfId="24" applyNumberFormat="1" applyFont="1" applyFill="1" applyBorder="1" applyAlignment="1" applyProtection="1">
      <alignment horizontal="right" vertical="center"/>
      <protection locked="0"/>
    </xf>
    <xf numFmtId="0" fontId="7" fillId="2" borderId="39" xfId="24" applyFont="1" applyFill="1" applyBorder="1" applyAlignment="1" applyProtection="1">
      <alignment horizontal="left" vertical="center"/>
      <protection locked="0"/>
    </xf>
    <xf numFmtId="0" fontId="7" fillId="2" borderId="5" xfId="24" applyFont="1" applyFill="1" applyBorder="1" applyAlignment="1" applyProtection="1">
      <alignment horizontal="left" vertical="center"/>
      <protection locked="0"/>
    </xf>
    <xf numFmtId="0" fontId="7" fillId="2" borderId="58" xfId="24" applyFont="1" applyFill="1" applyBorder="1" applyAlignment="1" applyProtection="1">
      <alignment horizontal="left" vertical="center"/>
      <protection locked="0"/>
    </xf>
    <xf numFmtId="0" fontId="8" fillId="2" borderId="60" xfId="24" applyFont="1" applyFill="1" applyBorder="1" applyAlignment="1" applyProtection="1">
      <alignment horizontal="left" vertical="center"/>
      <protection locked="0"/>
    </xf>
    <xf numFmtId="0" fontId="8" fillId="2" borderId="61" xfId="24" applyFont="1" applyFill="1" applyBorder="1" applyAlignment="1" applyProtection="1">
      <alignment horizontal="left" vertical="center"/>
      <protection locked="0"/>
    </xf>
    <xf numFmtId="0" fontId="7" fillId="0" borderId="39" xfId="24" applyFont="1" applyFill="1" applyBorder="1" applyAlignment="1" applyProtection="1">
      <alignment horizontal="left" vertical="center"/>
      <protection locked="0"/>
    </xf>
    <xf numFmtId="0" fontId="7" fillId="0" borderId="5" xfId="24" applyFont="1" applyFill="1" applyBorder="1" applyAlignment="1" applyProtection="1">
      <alignment horizontal="left" vertical="center"/>
      <protection locked="0"/>
    </xf>
    <xf numFmtId="0" fontId="7" fillId="0" borderId="58" xfId="24" applyFont="1" applyFill="1" applyBorder="1" applyAlignment="1" applyProtection="1">
      <alignment horizontal="left" vertical="center"/>
      <protection locked="0"/>
    </xf>
    <xf numFmtId="0" fontId="8" fillId="2" borderId="40" xfId="24" applyFont="1" applyFill="1" applyBorder="1" applyAlignment="1" applyProtection="1">
      <alignment horizontal="left" vertical="center"/>
      <protection locked="0"/>
    </xf>
    <xf numFmtId="0" fontId="8" fillId="2" borderId="2" xfId="24" applyFont="1" applyFill="1" applyBorder="1" applyAlignment="1" applyProtection="1">
      <alignment horizontal="left" vertical="center"/>
      <protection locked="0"/>
    </xf>
    <xf numFmtId="0" fontId="8" fillId="2" borderId="59" xfId="24" applyFont="1" applyFill="1" applyBorder="1" applyAlignment="1" applyProtection="1">
      <alignment horizontal="left" vertical="center"/>
      <protection locked="0"/>
    </xf>
    <xf numFmtId="169" fontId="7" fillId="2" borderId="39" xfId="24" applyNumberFormat="1" applyFont="1" applyFill="1" applyBorder="1" applyAlignment="1" applyProtection="1">
      <alignment horizontal="right" vertical="center"/>
      <protection locked="0"/>
    </xf>
    <xf numFmtId="169" fontId="7" fillId="2" borderId="5" xfId="24" applyNumberFormat="1" applyFont="1" applyFill="1" applyBorder="1" applyAlignment="1" applyProtection="1">
      <alignment horizontal="right" vertical="center"/>
      <protection locked="0"/>
    </xf>
    <xf numFmtId="169" fontId="7" fillId="2" borderId="58" xfId="24" applyNumberFormat="1" applyFont="1" applyFill="1" applyBorder="1" applyAlignment="1" applyProtection="1">
      <alignment horizontal="right" vertical="center"/>
      <protection locked="0"/>
    </xf>
    <xf numFmtId="166" fontId="7" fillId="2" borderId="39" xfId="12" applyFont="1" applyFill="1" applyBorder="1" applyAlignment="1" applyProtection="1">
      <alignment horizontal="right" vertical="center"/>
      <protection locked="0"/>
    </xf>
    <xf numFmtId="166" fontId="7" fillId="2" borderId="5" xfId="12" applyFont="1" applyFill="1" applyBorder="1" applyAlignment="1" applyProtection="1">
      <alignment horizontal="right" vertical="center"/>
      <protection locked="0"/>
    </xf>
    <xf numFmtId="166" fontId="7" fillId="2" borderId="58" xfId="12" applyFont="1" applyFill="1" applyBorder="1" applyAlignment="1" applyProtection="1">
      <alignment horizontal="right" vertical="center"/>
      <protection locked="0"/>
    </xf>
    <xf numFmtId="0" fontId="3" fillId="2" borderId="0" xfId="24" applyFont="1" applyFill="1" applyBorder="1" applyAlignment="1" applyProtection="1">
      <alignment vertical="center" wrapText="1"/>
    </xf>
    <xf numFmtId="0" fontId="23" fillId="0" borderId="0" xfId="24" applyAlignment="1" applyProtection="1">
      <alignment vertical="center" wrapText="1"/>
    </xf>
    <xf numFmtId="0" fontId="6" fillId="7" borderId="45" xfId="24" applyFont="1" applyFill="1" applyBorder="1" applyAlignment="1" applyProtection="1">
      <alignment horizontal="left" vertical="center"/>
    </xf>
    <xf numFmtId="0" fontId="6" fillId="7" borderId="35" xfId="24" applyFont="1" applyFill="1" applyBorder="1" applyAlignment="1" applyProtection="1">
      <alignment horizontal="left" vertical="center"/>
    </xf>
    <xf numFmtId="1" fontId="8" fillId="7" borderId="45" xfId="24" applyNumberFormat="1" applyFont="1" applyFill="1" applyBorder="1" applyAlignment="1" applyProtection="1">
      <alignment horizontal="right" vertical="center"/>
      <protection locked="0"/>
    </xf>
    <xf numFmtId="1" fontId="8" fillId="7" borderId="35" xfId="24" applyNumberFormat="1" applyFont="1" applyFill="1" applyBorder="1" applyAlignment="1" applyProtection="1">
      <alignment horizontal="right" vertical="center"/>
      <protection locked="0"/>
    </xf>
    <xf numFmtId="1" fontId="8" fillId="7" borderId="46" xfId="24" applyNumberFormat="1" applyFont="1" applyFill="1" applyBorder="1" applyAlignment="1" applyProtection="1">
      <alignment horizontal="right" vertical="center"/>
      <protection locked="0"/>
    </xf>
    <xf numFmtId="0" fontId="6" fillId="7" borderId="53" xfId="24" applyFont="1" applyFill="1" applyBorder="1" applyAlignment="1" applyProtection="1">
      <alignment horizontal="left" vertical="center"/>
    </xf>
    <xf numFmtId="0" fontId="6" fillId="7" borderId="54" xfId="24" applyFont="1" applyFill="1" applyBorder="1" applyAlignment="1" applyProtection="1">
      <alignment horizontal="left" vertical="center"/>
    </xf>
    <xf numFmtId="0" fontId="6" fillId="7" borderId="55" xfId="24" applyFont="1" applyFill="1" applyBorder="1" applyAlignment="1" applyProtection="1">
      <alignment horizontal="left" vertical="center"/>
    </xf>
    <xf numFmtId="15" fontId="8" fillId="7" borderId="50" xfId="24" applyNumberFormat="1" applyFont="1" applyFill="1" applyBorder="1" applyAlignment="1" applyProtection="1">
      <alignment horizontal="right" vertical="center"/>
      <protection locked="0"/>
    </xf>
    <xf numFmtId="15" fontId="8" fillId="7" borderId="51" xfId="24" applyNumberFormat="1" applyFont="1" applyFill="1" applyBorder="1" applyAlignment="1" applyProtection="1">
      <alignment horizontal="right" vertical="center"/>
      <protection locked="0"/>
    </xf>
    <xf numFmtId="15" fontId="8" fillId="7" borderId="52" xfId="24" applyNumberFormat="1" applyFont="1" applyFill="1" applyBorder="1" applyAlignment="1" applyProtection="1">
      <alignment horizontal="right" vertical="center"/>
      <protection locked="0"/>
    </xf>
    <xf numFmtId="0" fontId="1" fillId="7" borderId="8" xfId="24" applyFont="1" applyFill="1" applyBorder="1" applyAlignment="1" applyProtection="1">
      <alignment horizontal="right"/>
    </xf>
    <xf numFmtId="0" fontId="1" fillId="7" borderId="9" xfId="24" applyFont="1" applyFill="1" applyBorder="1" applyAlignment="1" applyProtection="1">
      <alignment horizontal="right"/>
    </xf>
    <xf numFmtId="0" fontId="1" fillId="7" borderId="10" xfId="24" applyFont="1" applyFill="1" applyBorder="1" applyAlignment="1" applyProtection="1">
      <alignment horizontal="right"/>
    </xf>
    <xf numFmtId="0" fontId="9" fillId="3" borderId="8" xfId="24" applyFont="1" applyFill="1" applyBorder="1" applyAlignment="1" applyProtection="1">
      <alignment horizontal="center" vertical="center" wrapText="1"/>
    </xf>
    <xf numFmtId="0" fontId="9" fillId="3" borderId="9" xfId="24" applyFont="1" applyFill="1" applyBorder="1" applyAlignment="1" applyProtection="1">
      <alignment horizontal="center" vertical="center" wrapText="1"/>
    </xf>
    <xf numFmtId="0" fontId="9" fillId="3" borderId="10" xfId="24" applyFont="1" applyFill="1" applyBorder="1" applyAlignment="1" applyProtection="1">
      <alignment horizontal="center" vertical="center" wrapText="1"/>
    </xf>
    <xf numFmtId="0" fontId="7" fillId="6" borderId="56" xfId="24" applyFont="1" applyFill="1" applyBorder="1" applyAlignment="1" applyProtection="1">
      <alignment horizontal="left" vertical="center"/>
    </xf>
    <xf numFmtId="0" fontId="7" fillId="6" borderId="36" xfId="24" applyFont="1" applyFill="1" applyBorder="1" applyAlignment="1" applyProtection="1">
      <alignment horizontal="left" vertical="center"/>
    </xf>
    <xf numFmtId="0" fontId="7" fillId="6" borderId="57" xfId="24" applyFont="1" applyFill="1" applyBorder="1" applyAlignment="1" applyProtection="1">
      <alignment horizontal="left" vertical="center"/>
    </xf>
    <xf numFmtId="0" fontId="8" fillId="2" borderId="56" xfId="24" applyFont="1" applyFill="1" applyBorder="1" applyAlignment="1" applyProtection="1">
      <alignment horizontal="left" vertical="center"/>
      <protection locked="0"/>
    </xf>
    <xf numFmtId="0" fontId="8" fillId="2" borderId="36" xfId="24" applyFont="1" applyFill="1" applyBorder="1" applyAlignment="1" applyProtection="1">
      <alignment horizontal="left" vertical="center"/>
      <protection locked="0"/>
    </xf>
    <xf numFmtId="0" fontId="8" fillId="2" borderId="57" xfId="24" applyFont="1" applyFill="1" applyBorder="1" applyAlignment="1" applyProtection="1">
      <alignment horizontal="left" vertical="center"/>
      <protection locked="0"/>
    </xf>
    <xf numFmtId="0" fontId="7" fillId="6" borderId="56" xfId="24" applyFont="1" applyFill="1" applyBorder="1" applyAlignment="1" applyProtection="1">
      <alignment vertical="center" wrapText="1"/>
    </xf>
    <xf numFmtId="0" fontId="7" fillId="6" borderId="36" xfId="24" applyFont="1" applyFill="1" applyBorder="1" applyAlignment="1" applyProtection="1">
      <alignment vertical="center" wrapText="1"/>
    </xf>
    <xf numFmtId="0" fontId="7" fillId="6" borderId="57" xfId="24" applyFont="1" applyFill="1" applyBorder="1" applyAlignment="1" applyProtection="1">
      <alignment vertical="center" wrapText="1"/>
    </xf>
    <xf numFmtId="0" fontId="7" fillId="2" borderId="56" xfId="24" applyFont="1" applyFill="1" applyBorder="1" applyAlignment="1" applyProtection="1">
      <alignment horizontal="right" vertical="center"/>
      <protection locked="0"/>
    </xf>
    <xf numFmtId="0" fontId="7" fillId="2" borderId="36" xfId="24" applyFont="1" applyFill="1" applyBorder="1" applyAlignment="1" applyProtection="1">
      <alignment horizontal="right" vertical="center"/>
      <protection locked="0"/>
    </xf>
    <xf numFmtId="0" fontId="7" fillId="2" borderId="57" xfId="24" applyFont="1" applyFill="1" applyBorder="1" applyAlignment="1" applyProtection="1">
      <alignment horizontal="right" vertical="center"/>
      <protection locked="0"/>
    </xf>
    <xf numFmtId="0" fontId="6" fillId="6" borderId="42" xfId="24" applyFont="1" applyFill="1" applyBorder="1" applyAlignment="1" applyProtection="1">
      <alignment horizontal="left" vertical="center"/>
    </xf>
    <xf numFmtId="0" fontId="6" fillId="6" borderId="43" xfId="24" applyFont="1" applyFill="1" applyBorder="1" applyAlignment="1" applyProtection="1">
      <alignment horizontal="left" vertical="center"/>
    </xf>
    <xf numFmtId="0" fontId="6" fillId="6" borderId="44" xfId="24" applyFont="1" applyFill="1" applyBorder="1" applyAlignment="1" applyProtection="1">
      <alignment horizontal="left" vertical="center"/>
    </xf>
    <xf numFmtId="3" fontId="7" fillId="2" borderId="45" xfId="9" applyNumberFormat="1" applyFont="1" applyFill="1" applyBorder="1" applyAlignment="1" applyProtection="1">
      <alignment horizontal="right" vertical="center" wrapText="1"/>
      <protection locked="0"/>
    </xf>
    <xf numFmtId="3" fontId="7" fillId="2" borderId="35" xfId="9" applyNumberFormat="1" applyFont="1" applyFill="1" applyBorder="1" applyAlignment="1" applyProtection="1">
      <alignment horizontal="right" vertical="center" wrapText="1"/>
      <protection locked="0"/>
    </xf>
    <xf numFmtId="3" fontId="7" fillId="2" borderId="46" xfId="9" applyNumberFormat="1" applyFont="1" applyFill="1" applyBorder="1" applyAlignment="1" applyProtection="1">
      <alignment horizontal="right" vertical="center" wrapText="1"/>
      <protection locked="0"/>
    </xf>
    <xf numFmtId="0" fontId="17" fillId="2" borderId="0" xfId="24" applyFont="1" applyFill="1" applyBorder="1" applyAlignment="1" applyProtection="1">
      <alignment horizontal="center" vertical="center"/>
    </xf>
    <xf numFmtId="0" fontId="6" fillId="6" borderId="27" xfId="24" applyFont="1" applyFill="1" applyBorder="1" applyAlignment="1" applyProtection="1">
      <alignment horizontal="left" vertical="center"/>
    </xf>
    <xf numFmtId="0" fontId="6" fillId="6" borderId="5" xfId="24" applyFont="1" applyFill="1" applyBorder="1" applyAlignment="1" applyProtection="1">
      <alignment horizontal="left" vertical="center"/>
    </xf>
    <xf numFmtId="0" fontId="6" fillId="6" borderId="47" xfId="24" applyFont="1" applyFill="1" applyBorder="1" applyAlignment="1" applyProtection="1">
      <alignment horizontal="left" vertical="center"/>
    </xf>
    <xf numFmtId="3" fontId="8" fillId="2" borderId="27" xfId="9" applyNumberFormat="1" applyFont="1" applyFill="1" applyBorder="1" applyAlignment="1" applyProtection="1">
      <alignment horizontal="right" vertical="center"/>
      <protection locked="0"/>
    </xf>
    <xf numFmtId="3" fontId="8" fillId="2" borderId="5" xfId="9" applyNumberFormat="1" applyFont="1" applyFill="1" applyBorder="1" applyAlignment="1" applyProtection="1">
      <alignment horizontal="right" vertical="center"/>
      <protection locked="0"/>
    </xf>
    <xf numFmtId="3" fontId="8" fillId="2" borderId="47" xfId="9" applyNumberFormat="1" applyFont="1" applyFill="1" applyBorder="1" applyAlignment="1" applyProtection="1">
      <alignment horizontal="right" vertical="center"/>
      <protection locked="0"/>
    </xf>
    <xf numFmtId="0" fontId="17" fillId="13" borderId="0" xfId="24" applyFont="1" applyFill="1" applyBorder="1" applyAlignment="1" applyProtection="1">
      <alignment horizontal="center" vertical="center"/>
    </xf>
    <xf numFmtId="15" fontId="8" fillId="2" borderId="27" xfId="24" applyNumberFormat="1" applyFont="1" applyFill="1" applyBorder="1" applyAlignment="1" applyProtection="1">
      <alignment horizontal="right" vertical="center"/>
      <protection locked="0"/>
    </xf>
    <xf numFmtId="15" fontId="8" fillId="2" borderId="5" xfId="24" applyNumberFormat="1" applyFont="1" applyFill="1" applyBorder="1" applyAlignment="1" applyProtection="1">
      <alignment horizontal="right" vertical="center"/>
      <protection locked="0"/>
    </xf>
    <xf numFmtId="15" fontId="8" fillId="2" borderId="47" xfId="24" applyNumberFormat="1" applyFont="1" applyFill="1" applyBorder="1" applyAlignment="1" applyProtection="1">
      <alignment horizontal="right" vertical="center"/>
      <protection locked="0"/>
    </xf>
    <xf numFmtId="0" fontId="4" fillId="2" borderId="0" xfId="24" applyFont="1" applyFill="1" applyBorder="1" applyAlignment="1" applyProtection="1">
      <alignment horizontal="center" vertical="center" wrapText="1"/>
      <protection locked="0"/>
    </xf>
    <xf numFmtId="0" fontId="6" fillId="6" borderId="48" xfId="24" applyFont="1" applyFill="1" applyBorder="1" applyAlignment="1" applyProtection="1">
      <alignment horizontal="left" vertical="center"/>
    </xf>
    <xf numFmtId="0" fontId="6" fillId="6" borderId="26" xfId="24" applyFont="1" applyFill="1" applyBorder="1" applyAlignment="1" applyProtection="1">
      <alignment horizontal="left" vertical="center"/>
    </xf>
    <xf numFmtId="0" fontId="6" fillId="6" borderId="49" xfId="24" applyFont="1" applyFill="1" applyBorder="1" applyAlignment="1" applyProtection="1">
      <alignment horizontal="left" vertical="center"/>
    </xf>
    <xf numFmtId="4" fontId="8" fillId="2" borderId="50" xfId="24" applyNumberFormat="1" applyFont="1" applyFill="1" applyBorder="1" applyAlignment="1" applyProtection="1">
      <alignment horizontal="right" vertical="center"/>
      <protection locked="0"/>
    </xf>
    <xf numFmtId="4" fontId="8" fillId="2" borderId="51" xfId="24" applyNumberFormat="1" applyFont="1" applyFill="1" applyBorder="1" applyAlignment="1" applyProtection="1">
      <alignment horizontal="right" vertical="center"/>
      <protection locked="0"/>
    </xf>
    <xf numFmtId="4" fontId="8" fillId="2" borderId="52" xfId="24" applyNumberFormat="1" applyFont="1" applyFill="1" applyBorder="1" applyAlignment="1" applyProtection="1">
      <alignment horizontal="right" vertical="center"/>
      <protection locked="0"/>
    </xf>
  </cellXfs>
  <cellStyles count="36">
    <cellStyle name="Comma" xfId="3" builtinId="3"/>
    <cellStyle name="Hipervínculo 2" xfId="2" xr:uid="{00000000-0005-0000-0000-000001000000}"/>
    <cellStyle name="Hyperlink" xfId="1" builtinId="8"/>
    <cellStyle name="Millares [0] 2" xfId="4" xr:uid="{00000000-0005-0000-0000-000003000000}"/>
    <cellStyle name="Millares [0] 3" xfId="5" xr:uid="{00000000-0005-0000-0000-000004000000}"/>
    <cellStyle name="Millares [0] 4" xfId="6" xr:uid="{00000000-0005-0000-0000-000005000000}"/>
    <cellStyle name="Millares [0] 5" xfId="7" xr:uid="{00000000-0005-0000-0000-000006000000}"/>
    <cellStyle name="Millares 2" xfId="8" xr:uid="{00000000-0005-0000-0000-000007000000}"/>
    <cellStyle name="Millares 3" xfId="9" xr:uid="{00000000-0005-0000-0000-000008000000}"/>
    <cellStyle name="Millares 4" xfId="10" xr:uid="{00000000-0005-0000-0000-000009000000}"/>
    <cellStyle name="Moneda [0] 2" xfId="11" xr:uid="{00000000-0005-0000-0000-00000A000000}"/>
    <cellStyle name="Moneda [0] 3" xfId="12" xr:uid="{00000000-0005-0000-0000-00000B000000}"/>
    <cellStyle name="Moneda [0] 4" xfId="13" xr:uid="{00000000-0005-0000-0000-00000C000000}"/>
    <cellStyle name="Normal" xfId="0" builtinId="0"/>
    <cellStyle name="Normal 2" xfId="14" xr:uid="{00000000-0005-0000-0000-00000E000000}"/>
    <cellStyle name="Normal 2 2" xfId="15" xr:uid="{00000000-0005-0000-0000-00000F000000}"/>
    <cellStyle name="Normal 2 2 2" xfId="16" xr:uid="{00000000-0005-0000-0000-000010000000}"/>
    <cellStyle name="Normal 2 2 3" xfId="17" xr:uid="{00000000-0005-0000-0000-000011000000}"/>
    <cellStyle name="Normal 2 5" xfId="18" xr:uid="{00000000-0005-0000-0000-000012000000}"/>
    <cellStyle name="Normal 3" xfId="19" xr:uid="{00000000-0005-0000-0000-000013000000}"/>
    <cellStyle name="Normal 3 2" xfId="20" xr:uid="{00000000-0005-0000-0000-000014000000}"/>
    <cellStyle name="Normal 3 2 2" xfId="21" xr:uid="{00000000-0005-0000-0000-000015000000}"/>
    <cellStyle name="Normal 3 2 3" xfId="22" xr:uid="{00000000-0005-0000-0000-000016000000}"/>
    <cellStyle name="Normal 3 3" xfId="23" xr:uid="{00000000-0005-0000-0000-000017000000}"/>
    <cellStyle name="Normal 4" xfId="24" xr:uid="{00000000-0005-0000-0000-000018000000}"/>
    <cellStyle name="Normal 4 2" xfId="25" xr:uid="{00000000-0005-0000-0000-000019000000}"/>
    <cellStyle name="Normal 4 2 2" xfId="26" xr:uid="{00000000-0005-0000-0000-00001A000000}"/>
    <cellStyle name="Normal 5" xfId="27" xr:uid="{00000000-0005-0000-0000-00001B000000}"/>
    <cellStyle name="Normal 5 2" xfId="28" xr:uid="{00000000-0005-0000-0000-00001C000000}"/>
    <cellStyle name="Normal 6 2" xfId="29" xr:uid="{00000000-0005-0000-0000-00001D000000}"/>
    <cellStyle name="Normal 9" xfId="30" xr:uid="{00000000-0005-0000-0000-00001E000000}"/>
    <cellStyle name="Percent" xfId="31" builtinId="5"/>
    <cellStyle name="Porcentaje 2" xfId="32" xr:uid="{00000000-0005-0000-0000-000020000000}"/>
    <cellStyle name="Porcentaje 3" xfId="33" xr:uid="{00000000-0005-0000-0000-000021000000}"/>
    <cellStyle name="Porcentaje 4" xfId="34" xr:uid="{00000000-0005-0000-0000-000022000000}"/>
    <cellStyle name="Texto explicativo 2" xfId="35" xr:uid="{00000000-0005-0000-0000-000023000000}"/>
  </cellStyles>
  <dxfs count="14">
    <dxf>
      <font>
        <color theme="0"/>
      </font>
    </dxf>
    <dxf>
      <font>
        <b/>
        <i val="0"/>
        <color rgb="FFFF0000"/>
      </font>
    </dxf>
    <dxf>
      <font>
        <b/>
        <i val="0"/>
        <color rgb="FFFF0000"/>
      </font>
    </dxf>
    <dxf>
      <font>
        <b/>
        <i val="0"/>
        <color rgb="FFFF0000"/>
      </font>
    </dxf>
    <dxf>
      <font>
        <color rgb="FFCCFFFF"/>
      </font>
    </dxf>
    <dxf>
      <font>
        <color rgb="FFCCFFFF"/>
      </font>
    </dxf>
    <dxf>
      <font>
        <color theme="0"/>
      </font>
    </dxf>
    <dxf>
      <font>
        <b/>
        <i val="0"/>
        <color rgb="FFFF0000"/>
      </font>
    </dxf>
    <dxf>
      <font>
        <b/>
        <i val="0"/>
        <color rgb="FFFF0000"/>
      </font>
    </dxf>
    <dxf>
      <font>
        <b/>
        <i val="0"/>
      </font>
      <fill>
        <patternFill>
          <bgColor indexed="13"/>
        </patternFill>
      </fill>
    </dxf>
    <dxf>
      <font>
        <b/>
        <i val="0"/>
        <color indexed="9"/>
      </font>
      <fill>
        <patternFill>
          <bgColor indexed="10"/>
        </patternFill>
      </fill>
    </dxf>
    <dxf>
      <font>
        <b/>
        <i val="0"/>
        <color indexed="9"/>
      </font>
      <fill>
        <patternFill>
          <bgColor indexed="57"/>
        </patternFill>
      </fill>
    </dxf>
    <dxf>
      <font>
        <b/>
        <i val="0"/>
        <color theme="0"/>
      </font>
      <fill>
        <patternFill>
          <bgColor rgb="FFFF0000"/>
        </patternFill>
      </fill>
    </dxf>
    <dxf>
      <font>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369</xdr:row>
      <xdr:rowOff>0</xdr:rowOff>
    </xdr:from>
    <xdr:to>
      <xdr:col>6</xdr:col>
      <xdr:colOff>127000</xdr:colOff>
      <xdr:row>370</xdr:row>
      <xdr:rowOff>127000</xdr:rowOff>
    </xdr:to>
    <xdr:sp macro="" textlink="">
      <xdr:nvSpPr>
        <xdr:cNvPr id="35841" name="Text Box 2">
          <a:extLst>
            <a:ext uri="{FF2B5EF4-FFF2-40B4-BE49-F238E27FC236}">
              <a16:creationId xmlns:a16="http://schemas.microsoft.com/office/drawing/2014/main" id="{F074A351-E06E-864F-AAB1-7966776526FC}"/>
            </a:ext>
          </a:extLst>
        </xdr:cNvPr>
        <xdr:cNvSpPr txBox="1">
          <a:spLocks noChangeArrowheads="1"/>
        </xdr:cNvSpPr>
      </xdr:nvSpPr>
      <xdr:spPr bwMode="auto">
        <a:xfrm>
          <a:off x="1206500" y="65862200"/>
          <a:ext cx="889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38100</xdr:colOff>
      <xdr:row>204</xdr:row>
      <xdr:rowOff>0</xdr:rowOff>
    </xdr:from>
    <xdr:to>
      <xdr:col>6</xdr:col>
      <xdr:colOff>127000</xdr:colOff>
      <xdr:row>205</xdr:row>
      <xdr:rowOff>38100</xdr:rowOff>
    </xdr:to>
    <xdr:sp macro="" textlink="">
      <xdr:nvSpPr>
        <xdr:cNvPr id="35842" name="Text Box 6">
          <a:extLst>
            <a:ext uri="{FF2B5EF4-FFF2-40B4-BE49-F238E27FC236}">
              <a16:creationId xmlns:a16="http://schemas.microsoft.com/office/drawing/2014/main" id="{3780D32F-48F9-D64A-BBE1-2F34BA52C884}"/>
            </a:ext>
          </a:extLst>
        </xdr:cNvPr>
        <xdr:cNvSpPr txBox="1">
          <a:spLocks noChangeArrowheads="1"/>
        </xdr:cNvSpPr>
      </xdr:nvSpPr>
      <xdr:spPr bwMode="auto">
        <a:xfrm>
          <a:off x="1206500" y="38354000"/>
          <a:ext cx="889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88900</xdr:colOff>
      <xdr:row>0</xdr:row>
      <xdr:rowOff>38100</xdr:rowOff>
    </xdr:from>
    <xdr:to>
      <xdr:col>13</xdr:col>
      <xdr:colOff>101600</xdr:colOff>
      <xdr:row>4</xdr:row>
      <xdr:rowOff>101600</xdr:rowOff>
    </xdr:to>
    <xdr:pic>
      <xdr:nvPicPr>
        <xdr:cNvPr id="35843" name="Picture 106">
          <a:extLst>
            <a:ext uri="{FF2B5EF4-FFF2-40B4-BE49-F238E27FC236}">
              <a16:creationId xmlns:a16="http://schemas.microsoft.com/office/drawing/2014/main" id="{11D29897-F6ED-0E4F-A532-0E4BD5BAF8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38100"/>
          <a:ext cx="26035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330200</xdr:colOff>
      <xdr:row>82</xdr:row>
      <xdr:rowOff>114300</xdr:rowOff>
    </xdr:from>
    <xdr:to>
      <xdr:col>9</xdr:col>
      <xdr:colOff>190500</xdr:colOff>
      <xdr:row>88</xdr:row>
      <xdr:rowOff>0</xdr:rowOff>
    </xdr:to>
    <xdr:pic>
      <xdr:nvPicPr>
        <xdr:cNvPr id="35844" name="Picture 127" descr="FIRMAS DEFINITIVA 4">
          <a:extLst>
            <a:ext uri="{FF2B5EF4-FFF2-40B4-BE49-F238E27FC236}">
              <a16:creationId xmlns:a16="http://schemas.microsoft.com/office/drawing/2014/main" id="{0024C325-CADC-8446-A28A-A6596B820A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5600" y="16103600"/>
          <a:ext cx="161290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152400</xdr:colOff>
      <xdr:row>195</xdr:row>
      <xdr:rowOff>127000</xdr:rowOff>
    </xdr:from>
    <xdr:to>
      <xdr:col>10</xdr:col>
      <xdr:colOff>38100</xdr:colOff>
      <xdr:row>202</xdr:row>
      <xdr:rowOff>12700</xdr:rowOff>
    </xdr:to>
    <xdr:pic>
      <xdr:nvPicPr>
        <xdr:cNvPr id="35845" name="Picture 127" descr="FIRMAS DEFINITIVA 4">
          <a:extLst>
            <a:ext uri="{FF2B5EF4-FFF2-40B4-BE49-F238E27FC236}">
              <a16:creationId xmlns:a16="http://schemas.microsoft.com/office/drawing/2014/main" id="{38A88E1A-40EF-EC42-942C-EA48DC6CA0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6700" y="36791900"/>
          <a:ext cx="1752600" cy="119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127000</xdr:rowOff>
    </xdr:from>
    <xdr:to>
      <xdr:col>13</xdr:col>
      <xdr:colOff>685800</xdr:colOff>
      <xdr:row>35</xdr:row>
      <xdr:rowOff>25400</xdr:rowOff>
    </xdr:to>
    <xdr:grpSp>
      <xdr:nvGrpSpPr>
        <xdr:cNvPr id="34829" name="3 Grupo">
          <a:extLst>
            <a:ext uri="{FF2B5EF4-FFF2-40B4-BE49-F238E27FC236}">
              <a16:creationId xmlns:a16="http://schemas.microsoft.com/office/drawing/2014/main" id="{321A028F-E38B-B64D-856D-ED07B9CA26F5}"/>
            </a:ext>
          </a:extLst>
        </xdr:cNvPr>
        <xdr:cNvGrpSpPr>
          <a:grpSpLocks/>
        </xdr:cNvGrpSpPr>
      </xdr:nvGrpSpPr>
      <xdr:grpSpPr bwMode="auto">
        <a:xfrm>
          <a:off x="114300" y="127000"/>
          <a:ext cx="11303000" cy="5676900"/>
          <a:chOff x="104776" y="123826"/>
          <a:chExt cx="10439400" cy="5562599"/>
        </a:xfrm>
      </xdr:grpSpPr>
      <xdr:pic>
        <xdr:nvPicPr>
          <xdr:cNvPr id="34830" name="1 Imagen" descr="capturada.jpg">
            <a:extLst>
              <a:ext uri="{FF2B5EF4-FFF2-40B4-BE49-F238E27FC236}">
                <a16:creationId xmlns:a16="http://schemas.microsoft.com/office/drawing/2014/main" id="{6AE294DD-9041-F249-81D0-F591034B20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6" y="123826"/>
            <a:ext cx="10439400" cy="17010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831" name="2 Imagen" descr="capturada.jpg">
            <a:extLst>
              <a:ext uri="{FF2B5EF4-FFF2-40B4-BE49-F238E27FC236}">
                <a16:creationId xmlns:a16="http://schemas.microsoft.com/office/drawing/2014/main" id="{D6B1962B-06E1-444C-BBC5-F3D67B361B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4" y="1916559"/>
            <a:ext cx="10373571" cy="37698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portalinmobiliario.com/venta/casa/maipu-metropolitana/3978678-renato-vasquez-1450-ud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5">
    <tabColor rgb="FFFFFF00"/>
  </sheetPr>
  <dimension ref="A1:HO521"/>
  <sheetViews>
    <sheetView showGridLines="0" showZeros="0" tabSelected="1" showOutlineSymbols="0" zoomScale="90" zoomScaleNormal="90" zoomScaleSheetLayoutView="85" workbookViewId="0">
      <selection activeCell="C274" sqref="C274:BH368"/>
    </sheetView>
  </sheetViews>
  <sheetFormatPr baseColWidth="10" defaultColWidth="2.6640625" defaultRowHeight="15" customHeight="1"/>
  <cols>
    <col min="1" max="1" width="1.5" style="38" customWidth="1"/>
    <col min="2" max="2" width="3.1640625" style="38" customWidth="1"/>
    <col min="3" max="13" width="2.6640625" style="38" customWidth="1"/>
    <col min="14" max="15" width="10" style="38" customWidth="1"/>
    <col min="16" max="16" width="9" style="38" customWidth="1"/>
    <col min="17" max="34" width="2.6640625" style="38" customWidth="1"/>
    <col min="35" max="35" width="3.33203125" style="38" customWidth="1"/>
    <col min="36" max="37" width="3.6640625" style="38" customWidth="1"/>
    <col min="38" max="38" width="4.33203125" style="38" customWidth="1"/>
    <col min="39" max="52" width="2.6640625" style="38" customWidth="1"/>
    <col min="53" max="53" width="4.6640625" style="38" customWidth="1"/>
    <col min="54" max="60" width="2.6640625" style="38" customWidth="1"/>
    <col min="61" max="61" width="3.33203125" style="38" customWidth="1"/>
    <col min="62" max="62" width="2" style="38" customWidth="1"/>
    <col min="63" max="63" width="4" style="38" customWidth="1"/>
    <col min="64" max="64" width="9" style="38" customWidth="1"/>
    <col min="65" max="65" width="8.33203125" style="38" customWidth="1"/>
    <col min="66" max="66" width="9" style="38" customWidth="1"/>
    <col min="67" max="67" width="23.6640625" style="38" customWidth="1"/>
    <col min="68" max="16384" width="2.6640625" style="38"/>
  </cols>
  <sheetData>
    <row r="1" spans="1:207" s="6" customFormat="1" ht="9" customHeight="1" thickBo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row>
    <row r="2" spans="1:207" s="9" customFormat="1" ht="16">
      <c r="A2" s="7"/>
      <c r="B2" s="8"/>
      <c r="C2" s="8"/>
      <c r="D2" s="8"/>
      <c r="E2" s="8"/>
      <c r="F2" s="8"/>
      <c r="G2" s="8"/>
      <c r="H2" s="8"/>
      <c r="I2" s="8"/>
      <c r="J2" s="8"/>
      <c r="K2" s="8"/>
      <c r="L2" s="8"/>
      <c r="M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26" t="s">
        <v>0</v>
      </c>
      <c r="AX2" s="827"/>
      <c r="AY2" s="827"/>
      <c r="AZ2" s="827"/>
      <c r="BA2" s="827"/>
      <c r="BB2" s="827"/>
      <c r="BC2" s="828"/>
      <c r="BD2" s="829" t="s">
        <v>316</v>
      </c>
      <c r="BE2" s="830"/>
      <c r="BF2" s="830"/>
      <c r="BG2" s="830"/>
      <c r="BH2" s="830"/>
      <c r="BI2" s="831"/>
      <c r="BJ2" s="8"/>
      <c r="BK2" s="8"/>
      <c r="BL2" s="8"/>
      <c r="BM2" s="8"/>
      <c r="BN2" s="8"/>
      <c r="BO2" s="8"/>
      <c r="BP2" s="8"/>
      <c r="BQ2" s="168"/>
      <c r="BR2" s="16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row>
    <row r="3" spans="1:207" s="9" customFormat="1" ht="15" customHeight="1">
      <c r="A3" s="7"/>
      <c r="B3" s="8"/>
      <c r="C3" s="8"/>
      <c r="D3" s="8"/>
      <c r="E3" s="8"/>
      <c r="F3" s="8"/>
      <c r="G3" s="8"/>
      <c r="H3" s="8"/>
      <c r="I3" s="8"/>
      <c r="J3" s="8"/>
      <c r="K3" s="8"/>
      <c r="L3" s="8"/>
      <c r="M3" s="8"/>
      <c r="N3" s="8"/>
      <c r="O3" s="8"/>
      <c r="P3" s="8"/>
      <c r="Q3" s="8"/>
      <c r="R3" s="8"/>
      <c r="S3" s="8"/>
      <c r="T3" s="8"/>
      <c r="U3" s="832" t="s">
        <v>146</v>
      </c>
      <c r="V3" s="832"/>
      <c r="W3" s="832"/>
      <c r="X3" s="832"/>
      <c r="Y3" s="832"/>
      <c r="Z3" s="832"/>
      <c r="AA3" s="832"/>
      <c r="AB3" s="832"/>
      <c r="AC3" s="832"/>
      <c r="AD3" s="832"/>
      <c r="AE3" s="832"/>
      <c r="AF3" s="832"/>
      <c r="AG3" s="832"/>
      <c r="AH3" s="832"/>
      <c r="AI3" s="832"/>
      <c r="AJ3" s="10"/>
      <c r="AK3" s="8"/>
      <c r="AL3" s="8"/>
      <c r="AM3" s="8"/>
      <c r="AN3" s="8"/>
      <c r="AO3" s="8"/>
      <c r="AP3" s="8"/>
      <c r="AQ3" s="8"/>
      <c r="AR3" s="8"/>
      <c r="AS3" s="8"/>
      <c r="AT3" s="8"/>
      <c r="AU3" s="8"/>
      <c r="AV3" s="8"/>
      <c r="AW3" s="833" t="s">
        <v>96</v>
      </c>
      <c r="AX3" s="834"/>
      <c r="AY3" s="834"/>
      <c r="AZ3" s="834"/>
      <c r="BA3" s="834"/>
      <c r="BB3" s="834"/>
      <c r="BC3" s="835"/>
      <c r="BD3" s="836" t="s">
        <v>317</v>
      </c>
      <c r="BE3" s="837"/>
      <c r="BF3" s="837"/>
      <c r="BG3" s="837"/>
      <c r="BH3" s="837"/>
      <c r="BI3" s="838"/>
      <c r="BJ3" s="8"/>
      <c r="BK3" s="8"/>
      <c r="BL3" s="8"/>
      <c r="BM3" s="8"/>
      <c r="BN3" s="8"/>
      <c r="BO3" s="8"/>
      <c r="BP3" s="8"/>
      <c r="BQ3" s="168"/>
      <c r="BR3" s="16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row>
    <row r="4" spans="1:207" s="9" customFormat="1" ht="15" customHeight="1">
      <c r="A4" s="7"/>
      <c r="B4" s="8"/>
      <c r="C4" s="8"/>
      <c r="D4" s="8"/>
      <c r="E4" s="8"/>
      <c r="F4" s="8"/>
      <c r="G4" s="8"/>
      <c r="H4" s="8"/>
      <c r="I4" s="8"/>
      <c r="J4" s="8"/>
      <c r="K4" s="8"/>
      <c r="L4" s="8"/>
      <c r="M4" s="8"/>
      <c r="N4" s="8"/>
      <c r="O4" s="8"/>
      <c r="P4" s="8"/>
      <c r="Q4" s="8"/>
      <c r="R4" s="8"/>
      <c r="S4" s="8"/>
      <c r="T4" s="8"/>
      <c r="U4" s="839" t="s">
        <v>32</v>
      </c>
      <c r="V4" s="839"/>
      <c r="W4" s="839"/>
      <c r="X4" s="839"/>
      <c r="Y4" s="839"/>
      <c r="Z4" s="839"/>
      <c r="AA4" s="839"/>
      <c r="AB4" s="839"/>
      <c r="AC4" s="839"/>
      <c r="AD4" s="839"/>
      <c r="AE4" s="839"/>
      <c r="AF4" s="839"/>
      <c r="AG4" s="839"/>
      <c r="AH4" s="839"/>
      <c r="AI4" s="839"/>
      <c r="AJ4" s="11"/>
      <c r="AK4" s="8"/>
      <c r="AL4" s="8"/>
      <c r="AM4" s="8"/>
      <c r="AN4" s="8"/>
      <c r="AO4" s="8"/>
      <c r="AP4" s="8"/>
      <c r="AQ4" s="8"/>
      <c r="AR4" s="8"/>
      <c r="AS4" s="8"/>
      <c r="AT4" s="8"/>
      <c r="AU4" s="8"/>
      <c r="AV4" s="8"/>
      <c r="AW4" s="833" t="s">
        <v>110</v>
      </c>
      <c r="AX4" s="834"/>
      <c r="AY4" s="834"/>
      <c r="AZ4" s="834"/>
      <c r="BA4" s="834"/>
      <c r="BB4" s="834"/>
      <c r="BC4" s="835"/>
      <c r="BD4" s="840" t="s">
        <v>318</v>
      </c>
      <c r="BE4" s="841"/>
      <c r="BF4" s="841"/>
      <c r="BG4" s="841"/>
      <c r="BH4" s="841"/>
      <c r="BI4" s="842"/>
      <c r="BJ4" s="8"/>
      <c r="BK4" s="8"/>
      <c r="BL4" s="8"/>
      <c r="BM4" s="8"/>
      <c r="BN4" s="8"/>
      <c r="BO4" s="8"/>
      <c r="BP4" s="8"/>
      <c r="BQ4" s="168"/>
      <c r="BR4" s="16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row>
    <row r="5" spans="1:207" s="9" customFormat="1" ht="15" customHeight="1" thickBot="1">
      <c r="A5" s="7"/>
      <c r="B5" s="8"/>
      <c r="C5" s="8"/>
      <c r="D5" s="8"/>
      <c r="E5" s="8"/>
      <c r="F5" s="8"/>
      <c r="G5" s="8"/>
      <c r="H5" s="8"/>
      <c r="I5" s="8"/>
      <c r="J5" s="8"/>
      <c r="K5" s="8"/>
      <c r="L5" s="8"/>
      <c r="M5" s="12"/>
      <c r="N5" s="8"/>
      <c r="O5" s="8"/>
      <c r="P5" s="8"/>
      <c r="Q5" s="8"/>
      <c r="R5" s="8"/>
      <c r="S5" s="8"/>
      <c r="T5" s="8"/>
      <c r="U5" s="843" t="s">
        <v>101</v>
      </c>
      <c r="V5" s="843"/>
      <c r="W5" s="843"/>
      <c r="X5" s="843"/>
      <c r="Y5" s="843"/>
      <c r="Z5" s="843"/>
      <c r="AA5" s="843"/>
      <c r="AB5" s="843"/>
      <c r="AC5" s="843"/>
      <c r="AD5" s="843"/>
      <c r="AE5" s="843"/>
      <c r="AF5" s="843"/>
      <c r="AG5" s="843"/>
      <c r="AH5" s="843"/>
      <c r="AI5" s="843"/>
      <c r="AJ5" s="13"/>
      <c r="AK5" s="13"/>
      <c r="AL5" s="13"/>
      <c r="AM5" s="13"/>
      <c r="AN5" s="13"/>
      <c r="AO5" s="13"/>
      <c r="AP5" s="8"/>
      <c r="AQ5" s="8"/>
      <c r="AR5" s="8"/>
      <c r="AS5" s="8"/>
      <c r="AT5" s="8"/>
      <c r="AU5" s="8"/>
      <c r="AV5" s="8"/>
      <c r="AW5" s="844" t="s">
        <v>1</v>
      </c>
      <c r="AX5" s="845"/>
      <c r="AY5" s="845"/>
      <c r="AZ5" s="845"/>
      <c r="BA5" s="845"/>
      <c r="BB5" s="845"/>
      <c r="BC5" s="846"/>
      <c r="BD5" s="847">
        <v>27364.73</v>
      </c>
      <c r="BE5" s="848"/>
      <c r="BF5" s="848"/>
      <c r="BG5" s="848"/>
      <c r="BH5" s="848"/>
      <c r="BI5" s="849"/>
      <c r="BJ5" s="8"/>
      <c r="BK5" s="8"/>
      <c r="BL5" s="8"/>
      <c r="BM5" s="8"/>
      <c r="BN5" s="8"/>
      <c r="BO5" s="8"/>
      <c r="BP5" s="8"/>
      <c r="BQ5" s="168"/>
      <c r="BR5" s="16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row>
    <row r="6" spans="1:207" s="9" customFormat="1" ht="15" customHeight="1">
      <c r="A6" s="7"/>
      <c r="B6" s="8"/>
      <c r="C6" s="8"/>
      <c r="D6" s="8"/>
      <c r="E6" s="8"/>
      <c r="F6" s="8"/>
      <c r="G6" s="8"/>
      <c r="H6" s="8"/>
      <c r="I6" s="8"/>
      <c r="J6" s="8"/>
      <c r="K6" s="8"/>
      <c r="L6" s="8"/>
      <c r="M6" s="8"/>
      <c r="N6" s="8"/>
      <c r="O6" s="8"/>
      <c r="P6" s="8"/>
      <c r="Q6" s="8"/>
      <c r="R6" s="8"/>
      <c r="S6" s="8"/>
      <c r="T6" s="8"/>
      <c r="U6" s="8"/>
      <c r="V6" s="8"/>
      <c r="W6" s="8"/>
      <c r="X6" s="8"/>
      <c r="Y6" s="795"/>
      <c r="Z6" s="795"/>
      <c r="AA6" s="795"/>
      <c r="AB6" s="795"/>
      <c r="AC6" s="795"/>
      <c r="AD6" s="795"/>
      <c r="AE6" s="795"/>
      <c r="AF6" s="796"/>
      <c r="AG6" s="796"/>
      <c r="AH6" s="796"/>
      <c r="AI6" s="796"/>
      <c r="AJ6" s="796"/>
      <c r="AK6" s="796"/>
      <c r="AL6" s="796"/>
      <c r="AM6" s="796"/>
      <c r="AN6" s="796"/>
      <c r="AO6" s="796"/>
      <c r="AP6" s="796"/>
      <c r="AQ6" s="796"/>
      <c r="AR6" s="796"/>
      <c r="AS6" s="8"/>
      <c r="AT6" s="8"/>
      <c r="AU6" s="8"/>
      <c r="AV6" s="8"/>
      <c r="AW6" s="797" t="s">
        <v>109</v>
      </c>
      <c r="AX6" s="798"/>
      <c r="AY6" s="798"/>
      <c r="AZ6" s="798"/>
      <c r="BA6" s="798"/>
      <c r="BB6" s="798"/>
      <c r="BC6" s="798"/>
      <c r="BD6" s="799"/>
      <c r="BE6" s="800"/>
      <c r="BF6" s="800"/>
      <c r="BG6" s="800"/>
      <c r="BH6" s="800"/>
      <c r="BI6" s="801"/>
      <c r="BJ6" s="8"/>
      <c r="BK6" s="8"/>
      <c r="BL6" s="8"/>
      <c r="BM6" s="8"/>
      <c r="BN6" s="8"/>
      <c r="BO6" s="8"/>
      <c r="BP6" s="8"/>
      <c r="BQ6" s="168"/>
      <c r="BR6" s="16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row>
    <row r="7" spans="1:207" s="9" customFormat="1" ht="15" customHeight="1" thickBot="1">
      <c r="A7" s="7"/>
      <c r="B7" s="8"/>
      <c r="C7" s="8"/>
      <c r="D7" s="8"/>
      <c r="E7" s="8"/>
      <c r="F7" s="8"/>
      <c r="G7" s="8"/>
      <c r="H7" s="8"/>
      <c r="I7" s="8"/>
      <c r="J7" s="8"/>
      <c r="K7" s="8"/>
      <c r="L7" s="8"/>
      <c r="M7" s="8"/>
      <c r="N7" s="14"/>
      <c r="O7" s="14"/>
      <c r="P7" s="15"/>
      <c r="Q7" s="8"/>
      <c r="R7" s="8"/>
      <c r="S7" s="8"/>
      <c r="T7" s="8"/>
      <c r="U7" s="8"/>
      <c r="V7" s="8"/>
      <c r="W7" s="8"/>
      <c r="X7" s="8"/>
      <c r="Y7" s="796"/>
      <c r="Z7" s="796"/>
      <c r="AA7" s="796"/>
      <c r="AB7" s="796"/>
      <c r="AC7" s="796"/>
      <c r="AD7" s="796"/>
      <c r="AE7" s="796"/>
      <c r="AF7" s="796"/>
      <c r="AG7" s="796"/>
      <c r="AH7" s="796"/>
      <c r="AI7" s="796"/>
      <c r="AJ7" s="796"/>
      <c r="AK7" s="796"/>
      <c r="AL7" s="796"/>
      <c r="AM7" s="796"/>
      <c r="AN7" s="796"/>
      <c r="AO7" s="796"/>
      <c r="AP7" s="796"/>
      <c r="AQ7" s="796"/>
      <c r="AR7" s="796"/>
      <c r="AS7" s="8"/>
      <c r="AT7" s="8"/>
      <c r="AU7" s="8"/>
      <c r="AV7" s="8"/>
      <c r="AW7" s="802" t="s">
        <v>110</v>
      </c>
      <c r="AX7" s="803"/>
      <c r="AY7" s="803"/>
      <c r="AZ7" s="803"/>
      <c r="BA7" s="803"/>
      <c r="BB7" s="803"/>
      <c r="BC7" s="804"/>
      <c r="BD7" s="805"/>
      <c r="BE7" s="806"/>
      <c r="BF7" s="806"/>
      <c r="BG7" s="806"/>
      <c r="BH7" s="806"/>
      <c r="BI7" s="807"/>
      <c r="BJ7" s="8"/>
      <c r="BK7" s="8"/>
      <c r="BL7" s="8"/>
      <c r="BM7" s="8"/>
      <c r="BN7" s="8"/>
      <c r="BO7" s="8"/>
      <c r="BP7" s="8"/>
      <c r="BQ7" s="168"/>
      <c r="BR7" s="16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row>
    <row r="8" spans="1:207" s="9" customFormat="1" ht="15" customHeight="1" thickBot="1">
      <c r="A8" s="7"/>
      <c r="B8" s="8"/>
      <c r="C8" s="8"/>
      <c r="D8" s="8"/>
      <c r="E8" s="8"/>
      <c r="F8" s="8"/>
      <c r="G8" s="8"/>
      <c r="H8" s="8"/>
      <c r="I8" s="8"/>
      <c r="J8" s="8"/>
      <c r="K8" s="8"/>
      <c r="L8" s="8"/>
      <c r="M8" s="8"/>
      <c r="N8" s="14"/>
      <c r="O8" s="14"/>
      <c r="P8" s="15"/>
      <c r="Q8" s="8"/>
      <c r="R8" s="8"/>
      <c r="S8" s="8"/>
      <c r="T8" s="8"/>
      <c r="U8" s="8"/>
      <c r="V8" s="8"/>
      <c r="W8" s="8"/>
      <c r="X8" s="8"/>
      <c r="Y8" s="796"/>
      <c r="Z8" s="796"/>
      <c r="AA8" s="796"/>
      <c r="AB8" s="796"/>
      <c r="AC8" s="796"/>
      <c r="AD8" s="796"/>
      <c r="AE8" s="796"/>
      <c r="AF8" s="796"/>
      <c r="AG8" s="796"/>
      <c r="AH8" s="796"/>
      <c r="AI8" s="796"/>
      <c r="AJ8" s="796"/>
      <c r="AK8" s="796"/>
      <c r="AL8" s="796"/>
      <c r="AM8" s="796"/>
      <c r="AN8" s="796"/>
      <c r="AO8" s="796"/>
      <c r="AP8" s="796"/>
      <c r="AQ8" s="796"/>
      <c r="AR8" s="796"/>
      <c r="AS8" s="8"/>
      <c r="AT8" s="8"/>
      <c r="AU8" s="8"/>
      <c r="AV8" s="8"/>
      <c r="AW8" s="8"/>
      <c r="AX8" s="8"/>
      <c r="AY8" s="8"/>
      <c r="AZ8" s="8"/>
      <c r="BA8" s="8"/>
      <c r="BB8" s="8"/>
      <c r="BC8" s="8"/>
      <c r="BD8" s="808" t="s">
        <v>225</v>
      </c>
      <c r="BE8" s="809"/>
      <c r="BF8" s="809"/>
      <c r="BG8" s="809"/>
      <c r="BH8" s="809"/>
      <c r="BI8" s="810"/>
      <c r="BJ8" s="8"/>
      <c r="BK8" s="189"/>
      <c r="BL8" s="8"/>
      <c r="BM8" s="8"/>
      <c r="BN8" s="8"/>
      <c r="BO8" s="190" t="s">
        <v>254</v>
      </c>
      <c r="BP8" s="8"/>
      <c r="BQ8" s="168"/>
      <c r="BR8" s="16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row>
    <row r="9" spans="1:207" s="19" customFormat="1" ht="24" customHeight="1" thickBot="1">
      <c r="A9" s="16"/>
      <c r="B9" s="811" t="s">
        <v>2</v>
      </c>
      <c r="C9" s="812"/>
      <c r="D9" s="812"/>
      <c r="E9" s="812"/>
      <c r="F9" s="812"/>
      <c r="G9" s="812"/>
      <c r="H9" s="812"/>
      <c r="I9" s="812"/>
      <c r="J9" s="812"/>
      <c r="K9" s="812"/>
      <c r="L9" s="812"/>
      <c r="M9" s="812"/>
      <c r="N9" s="812"/>
      <c r="O9" s="812"/>
      <c r="P9" s="812"/>
      <c r="Q9" s="812"/>
      <c r="R9" s="812"/>
      <c r="S9" s="812"/>
      <c r="T9" s="812"/>
      <c r="U9" s="812"/>
      <c r="V9" s="812"/>
      <c r="W9" s="812"/>
      <c r="X9" s="812"/>
      <c r="Y9" s="812"/>
      <c r="Z9" s="812"/>
      <c r="AA9" s="812"/>
      <c r="AB9" s="812"/>
      <c r="AC9" s="812"/>
      <c r="AD9" s="812"/>
      <c r="AE9" s="812"/>
      <c r="AF9" s="812"/>
      <c r="AG9" s="812"/>
      <c r="AH9" s="812"/>
      <c r="AI9" s="812"/>
      <c r="AJ9" s="812"/>
      <c r="AK9" s="812"/>
      <c r="AL9" s="812"/>
      <c r="AM9" s="812"/>
      <c r="AN9" s="812"/>
      <c r="AO9" s="812"/>
      <c r="AP9" s="812"/>
      <c r="AQ9" s="812"/>
      <c r="AR9" s="812"/>
      <c r="AS9" s="812"/>
      <c r="AT9" s="812"/>
      <c r="AU9" s="812"/>
      <c r="AV9" s="812"/>
      <c r="AW9" s="812"/>
      <c r="AX9" s="812"/>
      <c r="AY9" s="812"/>
      <c r="AZ9" s="812"/>
      <c r="BA9" s="812"/>
      <c r="BB9" s="812"/>
      <c r="BC9" s="812"/>
      <c r="BD9" s="812"/>
      <c r="BE9" s="812"/>
      <c r="BF9" s="812"/>
      <c r="BG9" s="812"/>
      <c r="BH9" s="812"/>
      <c r="BI9" s="813"/>
      <c r="BJ9" s="17" t="s">
        <v>163</v>
      </c>
      <c r="BK9" s="18"/>
      <c r="BL9" s="18"/>
      <c r="BM9" s="18"/>
      <c r="BN9" s="18"/>
      <c r="BO9" s="18"/>
      <c r="BP9" s="18"/>
      <c r="BQ9" s="169"/>
      <c r="BR9" s="169"/>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row>
    <row r="10" spans="1:207" s="22" customFormat="1" ht="15" customHeight="1">
      <c r="A10" s="7"/>
      <c r="B10" s="20"/>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21" t="s">
        <v>162</v>
      </c>
      <c r="BK10" s="5"/>
      <c r="BL10" s="5"/>
      <c r="BM10" s="5"/>
      <c r="BN10" s="5"/>
      <c r="BO10" s="5"/>
      <c r="BP10" s="5"/>
      <c r="BQ10" s="118"/>
      <c r="BR10" s="118"/>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row>
    <row r="11" spans="1:207" s="22" customFormat="1" ht="15" customHeight="1">
      <c r="A11" s="7"/>
      <c r="B11" s="814" t="s">
        <v>42</v>
      </c>
      <c r="C11" s="815"/>
      <c r="D11" s="815"/>
      <c r="E11" s="815"/>
      <c r="F11" s="815"/>
      <c r="G11" s="815"/>
      <c r="H11" s="815"/>
      <c r="I11" s="815"/>
      <c r="J11" s="815"/>
      <c r="K11" s="815"/>
      <c r="L11" s="815"/>
      <c r="M11" s="816"/>
      <c r="N11" s="817" t="s">
        <v>261</v>
      </c>
      <c r="O11" s="818"/>
      <c r="P11" s="818"/>
      <c r="Q11" s="818"/>
      <c r="R11" s="818"/>
      <c r="S11" s="818"/>
      <c r="T11" s="818"/>
      <c r="U11" s="818"/>
      <c r="V11" s="818"/>
      <c r="W11" s="818"/>
      <c r="X11" s="818"/>
      <c r="Y11" s="818"/>
      <c r="Z11" s="818"/>
      <c r="AA11" s="818"/>
      <c r="AB11" s="818"/>
      <c r="AC11" s="818"/>
      <c r="AD11" s="818"/>
      <c r="AE11" s="818"/>
      <c r="AF11" s="818"/>
      <c r="AG11" s="818"/>
      <c r="AH11" s="818"/>
      <c r="AI11" s="818"/>
      <c r="AJ11" s="818"/>
      <c r="AK11" s="818"/>
      <c r="AL11" s="818"/>
      <c r="AM11" s="818"/>
      <c r="AN11" s="818"/>
      <c r="AO11" s="818"/>
      <c r="AP11" s="818"/>
      <c r="AQ11" s="819"/>
      <c r="AR11" s="8"/>
      <c r="AS11" s="820" t="s">
        <v>41</v>
      </c>
      <c r="AT11" s="821"/>
      <c r="AU11" s="821"/>
      <c r="AV11" s="821"/>
      <c r="AW11" s="821"/>
      <c r="AX11" s="821"/>
      <c r="AY11" s="821"/>
      <c r="AZ11" s="821"/>
      <c r="BA11" s="822"/>
      <c r="BB11" s="823" t="s">
        <v>274</v>
      </c>
      <c r="BC11" s="824"/>
      <c r="BD11" s="824"/>
      <c r="BE11" s="824"/>
      <c r="BF11" s="824"/>
      <c r="BG11" s="824"/>
      <c r="BH11" s="824"/>
      <c r="BI11" s="825"/>
      <c r="BJ11" s="5"/>
      <c r="BK11" s="5"/>
      <c r="BL11" s="5"/>
      <c r="BM11" s="5"/>
      <c r="BN11" s="5"/>
      <c r="BO11" s="5"/>
      <c r="BP11" s="5"/>
      <c r="BQ11" s="118"/>
      <c r="BR11" s="118"/>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row>
    <row r="12" spans="1:207" s="22" customFormat="1" ht="15" customHeight="1">
      <c r="A12" s="7"/>
      <c r="B12" s="766" t="s">
        <v>43</v>
      </c>
      <c r="C12" s="767"/>
      <c r="D12" s="767"/>
      <c r="E12" s="767"/>
      <c r="F12" s="767"/>
      <c r="G12" s="767"/>
      <c r="H12" s="767"/>
      <c r="I12" s="767"/>
      <c r="J12" s="767"/>
      <c r="K12" s="767"/>
      <c r="L12" s="767"/>
      <c r="M12" s="768"/>
      <c r="N12" s="786" t="s">
        <v>262</v>
      </c>
      <c r="O12" s="787"/>
      <c r="P12" s="787"/>
      <c r="Q12" s="787"/>
      <c r="R12" s="787"/>
      <c r="S12" s="787"/>
      <c r="T12" s="787"/>
      <c r="U12" s="787"/>
      <c r="V12" s="787"/>
      <c r="W12" s="787"/>
      <c r="X12" s="787"/>
      <c r="Y12" s="787"/>
      <c r="Z12" s="787"/>
      <c r="AA12" s="787"/>
      <c r="AB12" s="787"/>
      <c r="AC12" s="787"/>
      <c r="AD12" s="787"/>
      <c r="AE12" s="787"/>
      <c r="AF12" s="787"/>
      <c r="AG12" s="787"/>
      <c r="AH12" s="787"/>
      <c r="AI12" s="787"/>
      <c r="AJ12" s="787"/>
      <c r="AK12" s="787"/>
      <c r="AL12" s="787"/>
      <c r="AM12" s="787"/>
      <c r="AN12" s="787"/>
      <c r="AO12" s="787"/>
      <c r="AP12" s="787"/>
      <c r="AQ12" s="788"/>
      <c r="AR12" s="8"/>
      <c r="AS12" s="727" t="s">
        <v>37</v>
      </c>
      <c r="AT12" s="728"/>
      <c r="AU12" s="728"/>
      <c r="AV12" s="728"/>
      <c r="AW12" s="728"/>
      <c r="AX12" s="728"/>
      <c r="AY12" s="728"/>
      <c r="AZ12" s="728"/>
      <c r="BA12" s="729"/>
      <c r="BB12" s="789" t="s">
        <v>275</v>
      </c>
      <c r="BC12" s="790"/>
      <c r="BD12" s="790"/>
      <c r="BE12" s="790"/>
      <c r="BF12" s="790"/>
      <c r="BG12" s="790"/>
      <c r="BH12" s="790"/>
      <c r="BI12" s="791"/>
      <c r="BJ12" s="5"/>
      <c r="BK12" s="5"/>
      <c r="BL12" s="5"/>
      <c r="BM12" s="5"/>
      <c r="BN12" s="5"/>
      <c r="BO12" s="5"/>
      <c r="BP12" s="5"/>
      <c r="BQ12" s="118"/>
      <c r="BR12" s="118"/>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row>
    <row r="13" spans="1:207" s="22" customFormat="1" ht="15" customHeight="1">
      <c r="A13" s="7"/>
      <c r="B13" s="766" t="s">
        <v>3</v>
      </c>
      <c r="C13" s="767"/>
      <c r="D13" s="767"/>
      <c r="E13" s="767"/>
      <c r="F13" s="767"/>
      <c r="G13" s="767"/>
      <c r="H13" s="767"/>
      <c r="I13" s="767"/>
      <c r="J13" s="767"/>
      <c r="K13" s="767"/>
      <c r="L13" s="767"/>
      <c r="M13" s="768"/>
      <c r="N13" s="778" t="s">
        <v>263</v>
      </c>
      <c r="O13" s="779"/>
      <c r="P13" s="779"/>
      <c r="Q13" s="779"/>
      <c r="R13" s="779"/>
      <c r="S13" s="779"/>
      <c r="T13" s="779"/>
      <c r="U13" s="779"/>
      <c r="V13" s="779"/>
      <c r="W13" s="779"/>
      <c r="X13" s="779"/>
      <c r="Y13" s="779"/>
      <c r="Z13" s="779"/>
      <c r="AA13" s="779"/>
      <c r="AB13" s="779"/>
      <c r="AC13" s="779"/>
      <c r="AD13" s="779"/>
      <c r="AE13" s="779"/>
      <c r="AF13" s="779"/>
      <c r="AG13" s="779"/>
      <c r="AH13" s="779"/>
      <c r="AI13" s="779"/>
      <c r="AJ13" s="779"/>
      <c r="AK13" s="779"/>
      <c r="AL13" s="779"/>
      <c r="AM13" s="779"/>
      <c r="AN13" s="779"/>
      <c r="AO13" s="779"/>
      <c r="AP13" s="779"/>
      <c r="AQ13" s="780"/>
      <c r="AR13" s="8"/>
      <c r="AS13" s="727" t="s">
        <v>8</v>
      </c>
      <c r="AT13" s="728"/>
      <c r="AU13" s="728"/>
      <c r="AV13" s="728"/>
      <c r="AW13" s="728"/>
      <c r="AX13" s="728"/>
      <c r="AY13" s="728"/>
      <c r="AZ13" s="728"/>
      <c r="BA13" s="729"/>
      <c r="BB13" s="789" t="s">
        <v>277</v>
      </c>
      <c r="BC13" s="790"/>
      <c r="BD13" s="790"/>
      <c r="BE13" s="790"/>
      <c r="BF13" s="790"/>
      <c r="BG13" s="790"/>
      <c r="BH13" s="790"/>
      <c r="BI13" s="791"/>
      <c r="BJ13" s="5"/>
      <c r="BK13" s="5"/>
      <c r="BL13" s="5"/>
      <c r="BM13" s="5"/>
      <c r="BN13" s="5"/>
      <c r="BO13" s="5"/>
      <c r="BP13" s="5"/>
      <c r="BQ13" s="118"/>
      <c r="BR13" s="118"/>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row>
    <row r="14" spans="1:207" s="22" customFormat="1" ht="16">
      <c r="A14" s="7"/>
      <c r="B14" s="766" t="s">
        <v>34</v>
      </c>
      <c r="C14" s="767"/>
      <c r="D14" s="767"/>
      <c r="E14" s="767"/>
      <c r="F14" s="767"/>
      <c r="G14" s="767"/>
      <c r="H14" s="767"/>
      <c r="I14" s="767"/>
      <c r="J14" s="767"/>
      <c r="K14" s="767"/>
      <c r="L14" s="767"/>
      <c r="M14" s="768"/>
      <c r="N14" s="778" t="s">
        <v>264</v>
      </c>
      <c r="O14" s="779"/>
      <c r="P14" s="779"/>
      <c r="Q14" s="779"/>
      <c r="R14" s="779"/>
      <c r="S14" s="779"/>
      <c r="T14" s="779"/>
      <c r="U14" s="779"/>
      <c r="V14" s="779"/>
      <c r="W14" s="779"/>
      <c r="X14" s="779"/>
      <c r="Y14" s="779"/>
      <c r="Z14" s="779"/>
      <c r="AA14" s="779"/>
      <c r="AB14" s="779"/>
      <c r="AC14" s="779"/>
      <c r="AD14" s="779"/>
      <c r="AE14" s="779"/>
      <c r="AF14" s="779"/>
      <c r="AG14" s="779"/>
      <c r="AH14" s="779"/>
      <c r="AI14" s="779"/>
      <c r="AJ14" s="779"/>
      <c r="AK14" s="779"/>
      <c r="AL14" s="779"/>
      <c r="AM14" s="779"/>
      <c r="AN14" s="779"/>
      <c r="AO14" s="779"/>
      <c r="AP14" s="779"/>
      <c r="AQ14" s="780"/>
      <c r="AR14" s="8"/>
      <c r="AS14" s="727" t="s">
        <v>9</v>
      </c>
      <c r="AT14" s="728"/>
      <c r="AU14" s="728"/>
      <c r="AV14" s="728"/>
      <c r="AW14" s="728"/>
      <c r="AX14" s="728"/>
      <c r="AY14" s="728"/>
      <c r="AZ14" s="728"/>
      <c r="BA14" s="729"/>
      <c r="BB14" s="792" t="s">
        <v>276</v>
      </c>
      <c r="BC14" s="793"/>
      <c r="BD14" s="793"/>
      <c r="BE14" s="793"/>
      <c r="BF14" s="793"/>
      <c r="BG14" s="793"/>
      <c r="BH14" s="793"/>
      <c r="BI14" s="794"/>
      <c r="BJ14" s="5"/>
      <c r="BK14" s="5"/>
      <c r="BL14" s="5"/>
      <c r="BM14" s="5"/>
      <c r="BN14" s="5"/>
      <c r="BO14" s="5"/>
      <c r="BP14" s="5"/>
      <c r="BQ14" s="118"/>
      <c r="BR14" s="118"/>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row>
    <row r="15" spans="1:207" s="22" customFormat="1" ht="16">
      <c r="A15" s="7"/>
      <c r="B15" s="766" t="s">
        <v>4</v>
      </c>
      <c r="C15" s="767"/>
      <c r="D15" s="767"/>
      <c r="E15" s="767"/>
      <c r="F15" s="767"/>
      <c r="G15" s="767"/>
      <c r="H15" s="767"/>
      <c r="I15" s="767"/>
      <c r="J15" s="767"/>
      <c r="K15" s="767"/>
      <c r="L15" s="767"/>
      <c r="M15" s="768"/>
      <c r="N15" s="769" t="s">
        <v>265</v>
      </c>
      <c r="O15" s="770"/>
      <c r="P15" s="770"/>
      <c r="Q15" s="770"/>
      <c r="R15" s="770"/>
      <c r="S15" s="770"/>
      <c r="T15" s="770"/>
      <c r="U15" s="770"/>
      <c r="V15" s="770"/>
      <c r="W15" s="770"/>
      <c r="X15" s="770"/>
      <c r="Y15" s="770"/>
      <c r="Z15" s="770"/>
      <c r="AA15" s="770"/>
      <c r="AB15" s="770"/>
      <c r="AC15" s="770"/>
      <c r="AD15" s="770"/>
      <c r="AE15" s="770"/>
      <c r="AF15" s="770"/>
      <c r="AG15" s="770"/>
      <c r="AH15" s="770"/>
      <c r="AI15" s="770"/>
      <c r="AJ15" s="770"/>
      <c r="AK15" s="770"/>
      <c r="AL15" s="770"/>
      <c r="AM15" s="770"/>
      <c r="AN15" s="770"/>
      <c r="AO15" s="770"/>
      <c r="AP15" s="770"/>
      <c r="AQ15" s="771"/>
      <c r="AR15" s="8"/>
      <c r="AS15" s="727" t="s">
        <v>10</v>
      </c>
      <c r="AT15" s="728"/>
      <c r="AU15" s="728"/>
      <c r="AV15" s="728"/>
      <c r="AW15" s="728"/>
      <c r="AX15" s="728"/>
      <c r="AY15" s="728"/>
      <c r="AZ15" s="728"/>
      <c r="BA15" s="729"/>
      <c r="BB15" s="697" t="s">
        <v>278</v>
      </c>
      <c r="BC15" s="698"/>
      <c r="BD15" s="698"/>
      <c r="BE15" s="698"/>
      <c r="BF15" s="698"/>
      <c r="BG15" s="698"/>
      <c r="BH15" s="698"/>
      <c r="BI15" s="699"/>
      <c r="BJ15" s="5"/>
      <c r="BK15" s="5"/>
      <c r="BL15" s="5"/>
      <c r="BM15" s="5"/>
      <c r="BN15" s="5"/>
      <c r="BO15" s="5"/>
      <c r="BP15" s="5"/>
      <c r="BQ15" s="118"/>
      <c r="BR15" s="118"/>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row>
    <row r="16" spans="1:207" s="22" customFormat="1" ht="16">
      <c r="A16" s="7"/>
      <c r="B16" s="766" t="s">
        <v>49</v>
      </c>
      <c r="C16" s="767"/>
      <c r="D16" s="767"/>
      <c r="E16" s="767"/>
      <c r="F16" s="767"/>
      <c r="G16" s="767"/>
      <c r="H16" s="767"/>
      <c r="I16" s="767"/>
      <c r="J16" s="767"/>
      <c r="K16" s="767"/>
      <c r="L16" s="767"/>
      <c r="M16" s="768"/>
      <c r="N16" s="769" t="s">
        <v>266</v>
      </c>
      <c r="O16" s="770"/>
      <c r="P16" s="770"/>
      <c r="Q16" s="770"/>
      <c r="R16" s="770"/>
      <c r="S16" s="770"/>
      <c r="T16" s="770"/>
      <c r="U16" s="770"/>
      <c r="V16" s="770"/>
      <c r="W16" s="770"/>
      <c r="X16" s="770"/>
      <c r="Y16" s="770"/>
      <c r="Z16" s="770"/>
      <c r="AA16" s="770"/>
      <c r="AB16" s="770"/>
      <c r="AC16" s="770"/>
      <c r="AD16" s="770"/>
      <c r="AE16" s="770"/>
      <c r="AF16" s="770"/>
      <c r="AG16" s="770"/>
      <c r="AH16" s="770"/>
      <c r="AI16" s="770"/>
      <c r="AJ16" s="770"/>
      <c r="AK16" s="770"/>
      <c r="AL16" s="770"/>
      <c r="AM16" s="770"/>
      <c r="AN16" s="770"/>
      <c r="AO16" s="770"/>
      <c r="AP16" s="770"/>
      <c r="AQ16" s="771"/>
      <c r="AR16" s="8"/>
      <c r="AS16" s="727" t="s">
        <v>11</v>
      </c>
      <c r="AT16" s="728"/>
      <c r="AU16" s="728"/>
      <c r="AV16" s="728"/>
      <c r="AW16" s="728"/>
      <c r="AX16" s="728"/>
      <c r="AY16" s="728"/>
      <c r="AZ16" s="728"/>
      <c r="BA16" s="729"/>
      <c r="BB16" s="697" t="s">
        <v>273</v>
      </c>
      <c r="BC16" s="698"/>
      <c r="BD16" s="698"/>
      <c r="BE16" s="698"/>
      <c r="BF16" s="698"/>
      <c r="BG16" s="698"/>
      <c r="BH16" s="698"/>
      <c r="BI16" s="699"/>
      <c r="BJ16" s="5"/>
      <c r="BK16" s="5"/>
      <c r="BL16" s="5"/>
      <c r="BM16" s="5"/>
      <c r="BN16" s="5"/>
      <c r="BO16" s="5"/>
      <c r="BP16" s="5"/>
      <c r="BQ16" s="118"/>
      <c r="BR16" s="118"/>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row>
    <row r="17" spans="1:207" s="22" customFormat="1" ht="16">
      <c r="A17" s="7"/>
      <c r="B17" s="766" t="s">
        <v>35</v>
      </c>
      <c r="C17" s="767"/>
      <c r="D17" s="767"/>
      <c r="E17" s="767"/>
      <c r="F17" s="767"/>
      <c r="G17" s="767"/>
      <c r="H17" s="767"/>
      <c r="I17" s="767"/>
      <c r="J17" s="767"/>
      <c r="K17" s="767"/>
      <c r="L17" s="767"/>
      <c r="M17" s="768"/>
      <c r="N17" s="783" t="s">
        <v>314</v>
      </c>
      <c r="O17" s="784"/>
      <c r="P17" s="784"/>
      <c r="Q17" s="784"/>
      <c r="R17" s="784"/>
      <c r="S17" s="784"/>
      <c r="T17" s="784"/>
      <c r="U17" s="784"/>
      <c r="V17" s="784"/>
      <c r="W17" s="784"/>
      <c r="X17" s="784"/>
      <c r="Y17" s="784"/>
      <c r="Z17" s="784"/>
      <c r="AA17" s="784"/>
      <c r="AB17" s="784"/>
      <c r="AC17" s="784"/>
      <c r="AD17" s="784"/>
      <c r="AE17" s="784"/>
      <c r="AF17" s="784"/>
      <c r="AG17" s="784"/>
      <c r="AH17" s="784"/>
      <c r="AI17" s="784"/>
      <c r="AJ17" s="784"/>
      <c r="AK17" s="784"/>
      <c r="AL17" s="784"/>
      <c r="AM17" s="784"/>
      <c r="AN17" s="784"/>
      <c r="AO17" s="784"/>
      <c r="AP17" s="784"/>
      <c r="AQ17" s="785"/>
      <c r="AR17" s="8"/>
      <c r="AS17" s="727" t="s">
        <v>12</v>
      </c>
      <c r="AT17" s="728"/>
      <c r="AU17" s="728"/>
      <c r="AV17" s="728"/>
      <c r="AW17" s="728"/>
      <c r="AX17" s="728"/>
      <c r="AY17" s="728"/>
      <c r="AZ17" s="728"/>
      <c r="BA17" s="729"/>
      <c r="BB17" s="745" t="s">
        <v>279</v>
      </c>
      <c r="BC17" s="746"/>
      <c r="BD17" s="746"/>
      <c r="BE17" s="746"/>
      <c r="BF17" s="746"/>
      <c r="BG17" s="746"/>
      <c r="BH17" s="746"/>
      <c r="BI17" s="747"/>
      <c r="BJ17" s="5"/>
      <c r="BK17" s="5"/>
      <c r="BL17" s="5"/>
      <c r="BM17" s="5"/>
      <c r="BN17" s="5"/>
      <c r="BO17" s="5"/>
      <c r="BP17" s="5"/>
      <c r="BQ17" s="118"/>
      <c r="BR17" s="118"/>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row>
    <row r="18" spans="1:207" s="22" customFormat="1" ht="15" customHeight="1">
      <c r="A18" s="7"/>
      <c r="B18" s="766" t="s">
        <v>160</v>
      </c>
      <c r="C18" s="767"/>
      <c r="D18" s="767"/>
      <c r="E18" s="767"/>
      <c r="F18" s="767"/>
      <c r="G18" s="767"/>
      <c r="H18" s="767"/>
      <c r="I18" s="767"/>
      <c r="J18" s="767"/>
      <c r="K18" s="767"/>
      <c r="L18" s="767"/>
      <c r="M18" s="768"/>
      <c r="N18" s="778"/>
      <c r="O18" s="779"/>
      <c r="P18" s="779"/>
      <c r="Q18" s="779"/>
      <c r="R18" s="779"/>
      <c r="S18" s="779"/>
      <c r="T18" s="779"/>
      <c r="U18" s="779"/>
      <c r="V18" s="779"/>
      <c r="W18" s="779"/>
      <c r="X18" s="779"/>
      <c r="Y18" s="779"/>
      <c r="Z18" s="779"/>
      <c r="AA18" s="779"/>
      <c r="AB18" s="779"/>
      <c r="AC18" s="779"/>
      <c r="AD18" s="779"/>
      <c r="AE18" s="779"/>
      <c r="AF18" s="779"/>
      <c r="AG18" s="779"/>
      <c r="AH18" s="779"/>
      <c r="AI18" s="779"/>
      <c r="AJ18" s="779"/>
      <c r="AK18" s="779"/>
      <c r="AL18" s="779"/>
      <c r="AM18" s="779"/>
      <c r="AN18" s="779"/>
      <c r="AO18" s="779"/>
      <c r="AP18" s="779"/>
      <c r="AQ18" s="780"/>
      <c r="AR18" s="8"/>
      <c r="AS18" s="727" t="s">
        <v>164</v>
      </c>
      <c r="AT18" s="728"/>
      <c r="AU18" s="728"/>
      <c r="AV18" s="728"/>
      <c r="AW18" s="728"/>
      <c r="AX18" s="728"/>
      <c r="AY18" s="728"/>
      <c r="AZ18" s="728"/>
      <c r="BA18" s="729"/>
      <c r="BB18" s="697" t="s">
        <v>280</v>
      </c>
      <c r="BC18" s="698"/>
      <c r="BD18" s="698"/>
      <c r="BE18" s="698"/>
      <c r="BF18" s="698"/>
      <c r="BG18" s="698"/>
      <c r="BH18" s="698"/>
      <c r="BI18" s="699"/>
      <c r="BJ18" s="5"/>
      <c r="BK18" s="5"/>
      <c r="BL18" s="5"/>
      <c r="BM18" s="5"/>
      <c r="BN18" s="5"/>
      <c r="BO18" s="5"/>
      <c r="BP18" s="5"/>
      <c r="BQ18" s="118"/>
      <c r="BR18" s="118"/>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row>
    <row r="19" spans="1:207" s="22" customFormat="1" ht="16">
      <c r="A19" s="7"/>
      <c r="B19" s="766" t="s">
        <v>5</v>
      </c>
      <c r="C19" s="767"/>
      <c r="D19" s="767"/>
      <c r="E19" s="767"/>
      <c r="F19" s="767"/>
      <c r="G19" s="767"/>
      <c r="H19" s="767"/>
      <c r="I19" s="767"/>
      <c r="J19" s="767"/>
      <c r="K19" s="767"/>
      <c r="L19" s="767"/>
      <c r="M19" s="768"/>
      <c r="N19" s="769" t="s">
        <v>268</v>
      </c>
      <c r="O19" s="770"/>
      <c r="P19" s="770"/>
      <c r="Q19" s="770"/>
      <c r="R19" s="770"/>
      <c r="S19" s="770"/>
      <c r="T19" s="770"/>
      <c r="U19" s="770"/>
      <c r="V19" s="781"/>
      <c r="W19" s="782" t="s">
        <v>267</v>
      </c>
      <c r="X19" s="770"/>
      <c r="Y19" s="770"/>
      <c r="Z19" s="770"/>
      <c r="AA19" s="770"/>
      <c r="AB19" s="770"/>
      <c r="AC19" s="770"/>
      <c r="AD19" s="770"/>
      <c r="AE19" s="770"/>
      <c r="AF19" s="770"/>
      <c r="AG19" s="770"/>
      <c r="AH19" s="770"/>
      <c r="AI19" s="770"/>
      <c r="AJ19" s="770"/>
      <c r="AK19" s="770"/>
      <c r="AL19" s="770"/>
      <c r="AM19" s="770"/>
      <c r="AN19" s="770"/>
      <c r="AO19" s="770"/>
      <c r="AP19" s="770"/>
      <c r="AQ19" s="771"/>
      <c r="AR19" s="8"/>
      <c r="AS19" s="727" t="s">
        <v>13</v>
      </c>
      <c r="AT19" s="728"/>
      <c r="AU19" s="728"/>
      <c r="AV19" s="728"/>
      <c r="AW19" s="728"/>
      <c r="AX19" s="728"/>
      <c r="AY19" s="728"/>
      <c r="AZ19" s="728"/>
      <c r="BA19" s="729"/>
      <c r="BB19" s="697" t="s">
        <v>281</v>
      </c>
      <c r="BC19" s="698"/>
      <c r="BD19" s="698"/>
      <c r="BE19" s="698"/>
      <c r="BF19" s="698"/>
      <c r="BG19" s="698"/>
      <c r="BH19" s="698"/>
      <c r="BI19" s="699"/>
      <c r="BJ19" s="5"/>
      <c r="BK19" s="5"/>
      <c r="BL19" s="5"/>
      <c r="BM19" s="5"/>
      <c r="BN19" s="5"/>
      <c r="BO19" s="5"/>
      <c r="BP19" s="5"/>
      <c r="BQ19" s="118"/>
      <c r="BR19" s="118"/>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row>
    <row r="20" spans="1:207" s="22" customFormat="1" ht="17.25" customHeight="1">
      <c r="A20" s="7"/>
      <c r="B20" s="766" t="s">
        <v>36</v>
      </c>
      <c r="C20" s="767"/>
      <c r="D20" s="767"/>
      <c r="E20" s="767"/>
      <c r="F20" s="767"/>
      <c r="G20" s="767"/>
      <c r="H20" s="767"/>
      <c r="I20" s="767"/>
      <c r="J20" s="767"/>
      <c r="K20" s="767"/>
      <c r="L20" s="767"/>
      <c r="M20" s="768"/>
      <c r="N20" s="769" t="s">
        <v>313</v>
      </c>
      <c r="O20" s="770"/>
      <c r="P20" s="770"/>
      <c r="Q20" s="770"/>
      <c r="R20" s="770"/>
      <c r="S20" s="770"/>
      <c r="T20" s="770"/>
      <c r="U20" s="770"/>
      <c r="V20" s="770"/>
      <c r="W20" s="770"/>
      <c r="X20" s="770"/>
      <c r="Y20" s="770"/>
      <c r="Z20" s="770"/>
      <c r="AA20" s="770"/>
      <c r="AB20" s="770"/>
      <c r="AC20" s="770"/>
      <c r="AD20" s="770"/>
      <c r="AE20" s="770"/>
      <c r="AF20" s="770"/>
      <c r="AG20" s="770"/>
      <c r="AH20" s="770"/>
      <c r="AI20" s="770"/>
      <c r="AJ20" s="770"/>
      <c r="AK20" s="770"/>
      <c r="AL20" s="770"/>
      <c r="AM20" s="770"/>
      <c r="AN20" s="770"/>
      <c r="AO20" s="770"/>
      <c r="AP20" s="770"/>
      <c r="AQ20" s="771"/>
      <c r="AR20" s="8"/>
      <c r="AS20" s="727" t="s">
        <v>14</v>
      </c>
      <c r="AT20" s="728"/>
      <c r="AU20" s="728"/>
      <c r="AV20" s="728"/>
      <c r="AW20" s="728"/>
      <c r="AX20" s="728"/>
      <c r="AY20" s="728"/>
      <c r="AZ20" s="728"/>
      <c r="BA20" s="729"/>
      <c r="BB20" s="772" t="s">
        <v>282</v>
      </c>
      <c r="BC20" s="773"/>
      <c r="BD20" s="773"/>
      <c r="BE20" s="773"/>
      <c r="BF20" s="773"/>
      <c r="BG20" s="773"/>
      <c r="BH20" s="773"/>
      <c r="BI20" s="774"/>
      <c r="BJ20" s="5"/>
      <c r="BK20" s="5"/>
      <c r="BL20" s="5"/>
      <c r="BM20" s="5"/>
      <c r="BN20" s="5"/>
      <c r="BO20" s="5"/>
      <c r="BP20" s="5"/>
      <c r="BQ20" s="118"/>
      <c r="BR20" s="118"/>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row>
    <row r="21" spans="1:207" s="22" customFormat="1" ht="16">
      <c r="A21" s="7"/>
      <c r="B21" s="766" t="s">
        <v>44</v>
      </c>
      <c r="C21" s="767"/>
      <c r="D21" s="767"/>
      <c r="E21" s="767"/>
      <c r="F21" s="767"/>
      <c r="G21" s="767"/>
      <c r="H21" s="767"/>
      <c r="I21" s="767"/>
      <c r="J21" s="767"/>
      <c r="K21" s="767"/>
      <c r="L21" s="767"/>
      <c r="M21" s="768"/>
      <c r="N21" s="769"/>
      <c r="O21" s="770"/>
      <c r="P21" s="770"/>
      <c r="Q21" s="770"/>
      <c r="R21" s="770"/>
      <c r="S21" s="770"/>
      <c r="T21" s="770"/>
      <c r="U21" s="770"/>
      <c r="V21" s="770"/>
      <c r="W21" s="770"/>
      <c r="X21" s="770"/>
      <c r="Y21" s="770"/>
      <c r="Z21" s="770"/>
      <c r="AA21" s="770"/>
      <c r="AB21" s="770"/>
      <c r="AC21" s="770"/>
      <c r="AD21" s="770"/>
      <c r="AE21" s="770"/>
      <c r="AF21" s="770"/>
      <c r="AG21" s="770"/>
      <c r="AH21" s="770"/>
      <c r="AI21" s="770"/>
      <c r="AJ21" s="770"/>
      <c r="AK21" s="770"/>
      <c r="AL21" s="770"/>
      <c r="AM21" s="770"/>
      <c r="AN21" s="770"/>
      <c r="AO21" s="770"/>
      <c r="AP21" s="770"/>
      <c r="AQ21" s="771"/>
      <c r="AR21" s="8"/>
      <c r="AS21" s="721" t="s">
        <v>66</v>
      </c>
      <c r="AT21" s="722"/>
      <c r="AU21" s="722"/>
      <c r="AV21" s="722"/>
      <c r="AW21" s="722"/>
      <c r="AX21" s="722"/>
      <c r="AY21" s="722"/>
      <c r="AZ21" s="722"/>
      <c r="BA21" s="723"/>
      <c r="BB21" s="775" t="s">
        <v>283</v>
      </c>
      <c r="BC21" s="776"/>
      <c r="BD21" s="776"/>
      <c r="BE21" s="776"/>
      <c r="BF21" s="776"/>
      <c r="BG21" s="776"/>
      <c r="BH21" s="776"/>
      <c r="BI21" s="777"/>
      <c r="BJ21" s="5"/>
      <c r="BK21" s="5"/>
      <c r="BL21" s="5"/>
      <c r="BM21" s="5"/>
      <c r="BN21" s="5"/>
      <c r="BO21" s="5"/>
      <c r="BP21" s="5"/>
      <c r="BQ21" s="118"/>
      <c r="BR21" s="118"/>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row>
    <row r="22" spans="1:207" s="22" customFormat="1" ht="16">
      <c r="A22" s="7"/>
      <c r="B22" s="721" t="s">
        <v>6</v>
      </c>
      <c r="C22" s="722"/>
      <c r="D22" s="722"/>
      <c r="E22" s="722"/>
      <c r="F22" s="722"/>
      <c r="G22" s="722"/>
      <c r="H22" s="722"/>
      <c r="I22" s="722"/>
      <c r="J22" s="722"/>
      <c r="K22" s="722"/>
      <c r="L22" s="722"/>
      <c r="M22" s="723"/>
      <c r="N22" s="748" t="s">
        <v>315</v>
      </c>
      <c r="O22" s="749"/>
      <c r="P22" s="749"/>
      <c r="Q22" s="749"/>
      <c r="R22" s="749"/>
      <c r="S22" s="749"/>
      <c r="T22" s="749"/>
      <c r="U22" s="749"/>
      <c r="V22" s="749"/>
      <c r="W22" s="749"/>
      <c r="X22" s="749"/>
      <c r="Y22" s="749"/>
      <c r="Z22" s="749"/>
      <c r="AA22" s="749"/>
      <c r="AB22" s="749"/>
      <c r="AC22" s="749"/>
      <c r="AD22" s="749"/>
      <c r="AE22" s="749"/>
      <c r="AF22" s="749"/>
      <c r="AG22" s="749"/>
      <c r="AH22" s="749"/>
      <c r="AI22" s="749"/>
      <c r="AJ22" s="749"/>
      <c r="AK22" s="749"/>
      <c r="AL22" s="749"/>
      <c r="AM22" s="749"/>
      <c r="AN22" s="749"/>
      <c r="AO22" s="749"/>
      <c r="AP22" s="749"/>
      <c r="AQ22" s="750"/>
      <c r="AR22" s="8"/>
      <c r="AS22" s="727" t="s">
        <v>15</v>
      </c>
      <c r="AT22" s="728"/>
      <c r="AU22" s="728"/>
      <c r="AV22" s="728"/>
      <c r="AW22" s="728"/>
      <c r="AX22" s="728"/>
      <c r="AY22" s="728"/>
      <c r="AZ22" s="728"/>
      <c r="BA22" s="729"/>
      <c r="BB22" s="751" t="s">
        <v>284</v>
      </c>
      <c r="BC22" s="752"/>
      <c r="BD22" s="752"/>
      <c r="BE22" s="752"/>
      <c r="BF22" s="752"/>
      <c r="BG22" s="752"/>
      <c r="BH22" s="752"/>
      <c r="BI22" s="753"/>
      <c r="BJ22" s="5"/>
      <c r="BK22" s="5"/>
      <c r="BL22" s="5"/>
      <c r="BM22" s="5"/>
      <c r="BN22" s="5"/>
      <c r="BO22" s="5"/>
      <c r="BP22" s="5"/>
      <c r="BQ22" s="118"/>
      <c r="BR22" s="118"/>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row>
    <row r="23" spans="1:207" s="22" customFormat="1" ht="16">
      <c r="A23" s="7"/>
      <c r="B23" s="721" t="s">
        <v>7</v>
      </c>
      <c r="C23" s="722"/>
      <c r="D23" s="722"/>
      <c r="E23" s="722"/>
      <c r="F23" s="722"/>
      <c r="G23" s="722"/>
      <c r="H23" s="722"/>
      <c r="I23" s="722"/>
      <c r="J23" s="722"/>
      <c r="K23" s="722"/>
      <c r="L23" s="722"/>
      <c r="M23" s="723"/>
      <c r="N23" s="748" t="s">
        <v>269</v>
      </c>
      <c r="O23" s="749"/>
      <c r="P23" s="749"/>
      <c r="Q23" s="749"/>
      <c r="R23" s="749"/>
      <c r="S23" s="749"/>
      <c r="T23" s="749"/>
      <c r="U23" s="749"/>
      <c r="V23" s="749"/>
      <c r="W23" s="749"/>
      <c r="X23" s="749"/>
      <c r="Y23" s="749"/>
      <c r="Z23" s="749"/>
      <c r="AA23" s="749"/>
      <c r="AB23" s="749"/>
      <c r="AC23" s="749"/>
      <c r="AD23" s="749"/>
      <c r="AE23" s="749"/>
      <c r="AF23" s="749"/>
      <c r="AG23" s="749"/>
      <c r="AH23" s="749"/>
      <c r="AI23" s="749"/>
      <c r="AJ23" s="749"/>
      <c r="AK23" s="749"/>
      <c r="AL23" s="749"/>
      <c r="AM23" s="749"/>
      <c r="AN23" s="749"/>
      <c r="AO23" s="749"/>
      <c r="AP23" s="749"/>
      <c r="AQ23" s="750"/>
      <c r="AR23" s="8"/>
      <c r="AS23" s="727" t="s">
        <v>103</v>
      </c>
      <c r="AT23" s="728"/>
      <c r="AU23" s="728"/>
      <c r="AV23" s="728"/>
      <c r="AW23" s="728"/>
      <c r="AX23" s="728"/>
      <c r="AY23" s="728"/>
      <c r="AZ23" s="728"/>
      <c r="BA23" s="729"/>
      <c r="BB23" s="751" t="s">
        <v>285</v>
      </c>
      <c r="BC23" s="752"/>
      <c r="BD23" s="752"/>
      <c r="BE23" s="752"/>
      <c r="BF23" s="752"/>
      <c r="BG23" s="752"/>
      <c r="BH23" s="752"/>
      <c r="BI23" s="753"/>
      <c r="BJ23" s="5"/>
      <c r="BK23" s="5"/>
      <c r="BL23" s="5"/>
      <c r="BM23" s="5"/>
      <c r="BN23" s="5"/>
      <c r="BO23" s="5"/>
      <c r="BP23" s="5"/>
      <c r="BQ23" s="118"/>
      <c r="BR23" s="118"/>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row>
    <row r="24" spans="1:207" s="22" customFormat="1" ht="16">
      <c r="A24" s="7"/>
      <c r="B24" s="721" t="s">
        <v>45</v>
      </c>
      <c r="C24" s="722"/>
      <c r="D24" s="722"/>
      <c r="E24" s="722"/>
      <c r="F24" s="722"/>
      <c r="G24" s="722"/>
      <c r="H24" s="722"/>
      <c r="I24" s="722"/>
      <c r="J24" s="722"/>
      <c r="K24" s="722"/>
      <c r="L24" s="722"/>
      <c r="M24" s="723"/>
      <c r="N24" s="748" t="s">
        <v>270</v>
      </c>
      <c r="O24" s="749"/>
      <c r="P24" s="749"/>
      <c r="Q24" s="749"/>
      <c r="R24" s="749"/>
      <c r="S24" s="749"/>
      <c r="T24" s="749"/>
      <c r="U24" s="749"/>
      <c r="V24" s="749"/>
      <c r="W24" s="749"/>
      <c r="X24" s="749"/>
      <c r="Y24" s="749"/>
      <c r="Z24" s="749"/>
      <c r="AA24" s="749"/>
      <c r="AB24" s="749"/>
      <c r="AC24" s="749"/>
      <c r="AD24" s="749"/>
      <c r="AE24" s="749"/>
      <c r="AF24" s="749"/>
      <c r="AG24" s="749"/>
      <c r="AH24" s="749"/>
      <c r="AI24" s="749"/>
      <c r="AJ24" s="749"/>
      <c r="AK24" s="749"/>
      <c r="AL24" s="749"/>
      <c r="AM24" s="749"/>
      <c r="AN24" s="749"/>
      <c r="AO24" s="749"/>
      <c r="AP24" s="749"/>
      <c r="AQ24" s="750"/>
      <c r="AR24" s="8"/>
      <c r="AS24" s="727" t="s">
        <v>64</v>
      </c>
      <c r="AT24" s="728"/>
      <c r="AU24" s="728"/>
      <c r="AV24" s="728"/>
      <c r="AW24" s="728"/>
      <c r="AX24" s="728"/>
      <c r="AY24" s="728"/>
      <c r="AZ24" s="728"/>
      <c r="BA24" s="729"/>
      <c r="BB24" s="754" t="s">
        <v>290</v>
      </c>
      <c r="BC24" s="755"/>
      <c r="BD24" s="755"/>
      <c r="BE24" s="755"/>
      <c r="BF24" s="755"/>
      <c r="BG24" s="755"/>
      <c r="BH24" s="755"/>
      <c r="BI24" s="756"/>
      <c r="BJ24" s="5"/>
      <c r="BK24" s="5"/>
      <c r="BL24" s="5"/>
      <c r="BM24" s="5"/>
      <c r="BN24" s="5"/>
      <c r="BO24" s="5"/>
      <c r="BP24" s="5"/>
      <c r="BQ24" s="118"/>
      <c r="BR24" s="118"/>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row>
    <row r="25" spans="1:207" s="22" customFormat="1" ht="16">
      <c r="A25" s="7"/>
      <c r="B25" s="721" t="s">
        <v>62</v>
      </c>
      <c r="C25" s="722"/>
      <c r="D25" s="722"/>
      <c r="E25" s="722"/>
      <c r="F25" s="722"/>
      <c r="G25" s="722"/>
      <c r="H25" s="722"/>
      <c r="I25" s="722"/>
      <c r="J25" s="722"/>
      <c r="K25" s="722"/>
      <c r="L25" s="722"/>
      <c r="M25" s="723"/>
      <c r="N25" s="757" t="s">
        <v>229</v>
      </c>
      <c r="O25" s="758"/>
      <c r="P25" s="758"/>
      <c r="Q25" s="758"/>
      <c r="R25" s="758"/>
      <c r="S25" s="758"/>
      <c r="T25" s="758"/>
      <c r="U25" s="758"/>
      <c r="V25" s="758"/>
      <c r="W25" s="758"/>
      <c r="X25" s="759"/>
      <c r="Y25" s="760"/>
      <c r="Z25" s="761"/>
      <c r="AA25" s="761"/>
      <c r="AB25" s="761"/>
      <c r="AC25" s="761"/>
      <c r="AD25" s="761"/>
      <c r="AE25" s="761"/>
      <c r="AF25" s="761"/>
      <c r="AG25" s="761"/>
      <c r="AH25" s="761"/>
      <c r="AI25" s="762"/>
      <c r="AJ25" s="23" t="s">
        <v>230</v>
      </c>
      <c r="AK25" s="763"/>
      <c r="AL25" s="764"/>
      <c r="AM25" s="764"/>
      <c r="AN25" s="764"/>
      <c r="AO25" s="764"/>
      <c r="AP25" s="764"/>
      <c r="AQ25" s="765"/>
      <c r="AR25" s="8"/>
      <c r="AS25" s="727" t="s">
        <v>16</v>
      </c>
      <c r="AT25" s="728"/>
      <c r="AU25" s="728"/>
      <c r="AV25" s="728"/>
      <c r="AW25" s="728"/>
      <c r="AX25" s="728"/>
      <c r="AY25" s="728"/>
      <c r="AZ25" s="728"/>
      <c r="BA25" s="729"/>
      <c r="BB25" s="754" t="s">
        <v>291</v>
      </c>
      <c r="BC25" s="755"/>
      <c r="BD25" s="755"/>
      <c r="BE25" s="755"/>
      <c r="BF25" s="755"/>
      <c r="BG25" s="755"/>
      <c r="BH25" s="755"/>
      <c r="BI25" s="756"/>
      <c r="BJ25" s="5"/>
      <c r="BK25" s="5"/>
      <c r="BL25" s="5"/>
      <c r="BM25" s="5"/>
      <c r="BN25" s="5"/>
      <c r="BO25" s="5"/>
      <c r="BP25" s="5"/>
      <c r="BQ25" s="118"/>
      <c r="BR25" s="118"/>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row>
    <row r="26" spans="1:207" s="22" customFormat="1" ht="15" customHeight="1">
      <c r="A26" s="7"/>
      <c r="B26" s="721" t="s">
        <v>45</v>
      </c>
      <c r="C26" s="722"/>
      <c r="D26" s="722"/>
      <c r="E26" s="722"/>
      <c r="F26" s="722"/>
      <c r="G26" s="722"/>
      <c r="H26" s="722"/>
      <c r="I26" s="722"/>
      <c r="J26" s="722"/>
      <c r="K26" s="722"/>
      <c r="L26" s="722"/>
      <c r="M26" s="723"/>
      <c r="N26" s="724" t="s">
        <v>242</v>
      </c>
      <c r="O26" s="725"/>
      <c r="P26" s="725"/>
      <c r="Q26" s="725"/>
      <c r="R26" s="725"/>
      <c r="S26" s="725"/>
      <c r="T26" s="725"/>
      <c r="U26" s="725"/>
      <c r="V26" s="725"/>
      <c r="W26" s="725"/>
      <c r="X26" s="725"/>
      <c r="Y26" s="725"/>
      <c r="Z26" s="725"/>
      <c r="AA26" s="725"/>
      <c r="AB26" s="725"/>
      <c r="AC26" s="725"/>
      <c r="AD26" s="725"/>
      <c r="AE26" s="725"/>
      <c r="AF26" s="725"/>
      <c r="AG26" s="725"/>
      <c r="AH26" s="725"/>
      <c r="AI26" s="725"/>
      <c r="AJ26" s="725"/>
      <c r="AK26" s="725"/>
      <c r="AL26" s="725"/>
      <c r="AM26" s="725"/>
      <c r="AN26" s="725"/>
      <c r="AO26" s="725"/>
      <c r="AP26" s="725"/>
      <c r="AQ26" s="726"/>
      <c r="AR26" s="8"/>
      <c r="AS26" s="727" t="s">
        <v>17</v>
      </c>
      <c r="AT26" s="728"/>
      <c r="AU26" s="728"/>
      <c r="AV26" s="728"/>
      <c r="AW26" s="728"/>
      <c r="AX26" s="728"/>
      <c r="AY26" s="728"/>
      <c r="AZ26" s="728"/>
      <c r="BA26" s="729"/>
      <c r="BB26" s="730" t="s">
        <v>286</v>
      </c>
      <c r="BC26" s="731"/>
      <c r="BD26" s="731"/>
      <c r="BE26" s="731"/>
      <c r="BF26" s="731"/>
      <c r="BG26" s="731"/>
      <c r="BH26" s="731"/>
      <c r="BI26" s="732"/>
      <c r="BJ26" s="5"/>
      <c r="BK26" s="5"/>
      <c r="BL26" s="5"/>
      <c r="BM26" s="5"/>
      <c r="BN26" s="5"/>
      <c r="BO26" s="5"/>
      <c r="BP26" s="5"/>
      <c r="BQ26" s="118"/>
      <c r="BR26" s="118"/>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row>
    <row r="27" spans="1:207" s="22" customFormat="1" ht="15" customHeight="1">
      <c r="A27" s="7"/>
      <c r="B27" s="721" t="s">
        <v>112</v>
      </c>
      <c r="C27" s="722"/>
      <c r="D27" s="722"/>
      <c r="E27" s="722"/>
      <c r="F27" s="722"/>
      <c r="G27" s="722"/>
      <c r="H27" s="722"/>
      <c r="I27" s="722"/>
      <c r="J27" s="722"/>
      <c r="K27" s="722"/>
      <c r="L27" s="722"/>
      <c r="M27" s="723"/>
      <c r="N27" s="24" t="s">
        <v>147</v>
      </c>
      <c r="O27" s="733" t="s">
        <v>271</v>
      </c>
      <c r="P27" s="734"/>
      <c r="Q27" s="734"/>
      <c r="R27" s="734"/>
      <c r="S27" s="734"/>
      <c r="T27" s="734"/>
      <c r="U27" s="734"/>
      <c r="V27" s="735"/>
      <c r="W27" s="736" t="s">
        <v>148</v>
      </c>
      <c r="X27" s="737"/>
      <c r="Y27" s="737"/>
      <c r="Z27" s="737"/>
      <c r="AA27" s="737"/>
      <c r="AB27" s="737"/>
      <c r="AC27" s="737"/>
      <c r="AD27" s="737"/>
      <c r="AE27" s="737"/>
      <c r="AF27" s="737"/>
      <c r="AG27" s="737"/>
      <c r="AH27" s="737"/>
      <c r="AI27" s="738"/>
      <c r="AJ27" s="739" t="s">
        <v>272</v>
      </c>
      <c r="AK27" s="740"/>
      <c r="AL27" s="740"/>
      <c r="AM27" s="740"/>
      <c r="AN27" s="740"/>
      <c r="AO27" s="740"/>
      <c r="AP27" s="740"/>
      <c r="AQ27" s="741"/>
      <c r="AR27" s="8"/>
      <c r="AS27" s="742" t="s">
        <v>63</v>
      </c>
      <c r="AT27" s="743"/>
      <c r="AU27" s="743"/>
      <c r="AV27" s="743"/>
      <c r="AW27" s="743"/>
      <c r="AX27" s="743"/>
      <c r="AY27" s="743"/>
      <c r="AZ27" s="743"/>
      <c r="BA27" s="744"/>
      <c r="BB27" s="745" t="s">
        <v>287</v>
      </c>
      <c r="BC27" s="746"/>
      <c r="BD27" s="746"/>
      <c r="BE27" s="746"/>
      <c r="BF27" s="746"/>
      <c r="BG27" s="746"/>
      <c r="BH27" s="746"/>
      <c r="BI27" s="747"/>
      <c r="BJ27" s="5"/>
      <c r="BK27" s="5"/>
      <c r="BL27" s="5"/>
      <c r="BM27" s="5"/>
      <c r="BN27" s="5"/>
      <c r="BO27" s="5"/>
      <c r="BP27" s="5"/>
      <c r="BQ27" s="118"/>
      <c r="BR27" s="118"/>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row>
    <row r="28" spans="1:207" s="22" customFormat="1" ht="14.25" customHeight="1">
      <c r="A28" s="7"/>
      <c r="B28" s="688" t="s">
        <v>165</v>
      </c>
      <c r="C28" s="689"/>
      <c r="D28" s="689"/>
      <c r="E28" s="689"/>
      <c r="F28" s="689"/>
      <c r="G28" s="689"/>
      <c r="H28" s="689"/>
      <c r="I28" s="689"/>
      <c r="J28" s="689"/>
      <c r="K28" s="689"/>
      <c r="L28" s="689"/>
      <c r="M28" s="690"/>
      <c r="N28" s="691"/>
      <c r="O28" s="692"/>
      <c r="P28" s="692"/>
      <c r="Q28" s="692"/>
      <c r="R28" s="692"/>
      <c r="S28" s="692"/>
      <c r="T28" s="692"/>
      <c r="U28" s="692"/>
      <c r="V28" s="692"/>
      <c r="W28" s="692"/>
      <c r="X28" s="692"/>
      <c r="Y28" s="692"/>
      <c r="Z28" s="692"/>
      <c r="AA28" s="692"/>
      <c r="AB28" s="692"/>
      <c r="AC28" s="692"/>
      <c r="AD28" s="692"/>
      <c r="AE28" s="692"/>
      <c r="AF28" s="692"/>
      <c r="AG28" s="692"/>
      <c r="AH28" s="692"/>
      <c r="AI28" s="692"/>
      <c r="AJ28" s="692"/>
      <c r="AK28" s="692"/>
      <c r="AL28" s="692"/>
      <c r="AM28" s="692"/>
      <c r="AN28" s="692"/>
      <c r="AO28" s="692"/>
      <c r="AP28" s="692"/>
      <c r="AQ28" s="693"/>
      <c r="AR28" s="8"/>
      <c r="AS28" s="694" t="s">
        <v>252</v>
      </c>
      <c r="AT28" s="695"/>
      <c r="AU28" s="695"/>
      <c r="AV28" s="695"/>
      <c r="AW28" s="695"/>
      <c r="AX28" s="695"/>
      <c r="AY28" s="695"/>
      <c r="AZ28" s="695"/>
      <c r="BA28" s="696"/>
      <c r="BB28" s="697" t="s">
        <v>288</v>
      </c>
      <c r="BC28" s="698"/>
      <c r="BD28" s="698"/>
      <c r="BE28" s="698"/>
      <c r="BF28" s="698"/>
      <c r="BG28" s="698"/>
      <c r="BH28" s="698"/>
      <c r="BI28" s="699"/>
      <c r="BJ28" s="5"/>
      <c r="BK28" s="5"/>
      <c r="BL28" s="5"/>
      <c r="BM28" s="5"/>
      <c r="BN28" s="5"/>
      <c r="BO28" s="5"/>
      <c r="BP28" s="5"/>
      <c r="BQ28" s="118"/>
      <c r="BR28" s="118"/>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row>
    <row r="29" spans="1:207" s="22" customFormat="1" ht="16.5" customHeight="1" thickBot="1">
      <c r="A29" s="7"/>
      <c r="B29" s="25"/>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700" t="s">
        <v>111</v>
      </c>
      <c r="AT29" s="701"/>
      <c r="AU29" s="701"/>
      <c r="AV29" s="701"/>
      <c r="AW29" s="701"/>
      <c r="AX29" s="701"/>
      <c r="AY29" s="701"/>
      <c r="AZ29" s="701"/>
      <c r="BA29" s="702"/>
      <c r="BB29" s="703" t="s">
        <v>289</v>
      </c>
      <c r="BC29" s="704"/>
      <c r="BD29" s="704"/>
      <c r="BE29" s="704"/>
      <c r="BF29" s="704"/>
      <c r="BG29" s="704"/>
      <c r="BH29" s="704"/>
      <c r="BI29" s="705"/>
      <c r="BJ29" s="5"/>
      <c r="BK29" s="5"/>
      <c r="BL29" s="5"/>
      <c r="BM29" s="5"/>
      <c r="BN29" s="5"/>
      <c r="BO29" s="5"/>
      <c r="BP29" s="5"/>
      <c r="BQ29" s="118"/>
      <c r="BR29" s="118"/>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row>
    <row r="30" spans="1:207" s="22" customFormat="1" ht="20.25" customHeight="1" thickBot="1">
      <c r="A30" s="7"/>
      <c r="B30" s="637" t="s">
        <v>39</v>
      </c>
      <c r="C30" s="638"/>
      <c r="D30" s="638"/>
      <c r="E30" s="638"/>
      <c r="F30" s="638"/>
      <c r="G30" s="638"/>
      <c r="H30" s="638"/>
      <c r="I30" s="638"/>
      <c r="J30" s="638"/>
      <c r="K30" s="638"/>
      <c r="L30" s="638"/>
      <c r="M30" s="638"/>
      <c r="N30" s="638"/>
      <c r="O30" s="638"/>
      <c r="P30" s="638"/>
      <c r="Q30" s="638"/>
      <c r="R30" s="638"/>
      <c r="S30" s="638"/>
      <c r="T30" s="638"/>
      <c r="U30" s="638"/>
      <c r="V30" s="638"/>
      <c r="W30" s="638"/>
      <c r="X30" s="638"/>
      <c r="Y30" s="638"/>
      <c r="Z30" s="638"/>
      <c r="AA30" s="638"/>
      <c r="AB30" s="638"/>
      <c r="AC30" s="638"/>
      <c r="AD30" s="638"/>
      <c r="AE30" s="638"/>
      <c r="AF30" s="639"/>
      <c r="AG30" s="8"/>
      <c r="AH30" s="706" t="s">
        <v>31</v>
      </c>
      <c r="AI30" s="707"/>
      <c r="AJ30" s="707"/>
      <c r="AK30" s="707"/>
      <c r="AL30" s="707"/>
      <c r="AM30" s="707"/>
      <c r="AN30" s="707"/>
      <c r="AO30" s="707"/>
      <c r="AP30" s="707"/>
      <c r="AQ30" s="707"/>
      <c r="AR30" s="707"/>
      <c r="AS30" s="707"/>
      <c r="AT30" s="707"/>
      <c r="AU30" s="707"/>
      <c r="AV30" s="707"/>
      <c r="AW30" s="707"/>
      <c r="AX30" s="707"/>
      <c r="AY30" s="707"/>
      <c r="AZ30" s="707"/>
      <c r="BA30" s="707"/>
      <c r="BB30" s="707"/>
      <c r="BC30" s="707"/>
      <c r="BD30" s="707"/>
      <c r="BE30" s="707"/>
      <c r="BF30" s="707"/>
      <c r="BG30" s="707"/>
      <c r="BH30" s="707"/>
      <c r="BI30" s="708"/>
      <c r="BJ30" s="5"/>
      <c r="BK30" s="5"/>
      <c r="BL30" s="5"/>
      <c r="BM30" s="5"/>
      <c r="BN30" s="5"/>
      <c r="BO30" s="5"/>
      <c r="BP30" s="5"/>
      <c r="BQ30" s="118"/>
      <c r="BR30" s="118"/>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row>
    <row r="31" spans="1:207" s="22" customFormat="1" ht="7.5" customHeight="1">
      <c r="A31" s="7"/>
      <c r="B31" s="640"/>
      <c r="C31" s="641"/>
      <c r="D31" s="641"/>
      <c r="E31" s="641"/>
      <c r="F31" s="641"/>
      <c r="G31" s="641"/>
      <c r="H31" s="641"/>
      <c r="I31" s="641"/>
      <c r="J31" s="641"/>
      <c r="K31" s="641"/>
      <c r="L31" s="641"/>
      <c r="M31" s="641"/>
      <c r="N31" s="641"/>
      <c r="O31" s="641"/>
      <c r="P31" s="641"/>
      <c r="Q31" s="641"/>
      <c r="R31" s="641"/>
      <c r="S31" s="641"/>
      <c r="T31" s="641"/>
      <c r="U31" s="641"/>
      <c r="V31" s="641"/>
      <c r="W31" s="641"/>
      <c r="X31" s="641"/>
      <c r="Y31" s="641"/>
      <c r="Z31" s="641"/>
      <c r="AA31" s="641"/>
      <c r="AB31" s="641"/>
      <c r="AC31" s="641"/>
      <c r="AD31" s="641"/>
      <c r="AE31" s="641"/>
      <c r="AF31" s="642"/>
      <c r="AG31" s="8"/>
      <c r="AH31" s="709" t="s">
        <v>292</v>
      </c>
      <c r="AI31" s="710"/>
      <c r="AJ31" s="710"/>
      <c r="AK31" s="710"/>
      <c r="AL31" s="710"/>
      <c r="AM31" s="710"/>
      <c r="AN31" s="710"/>
      <c r="AO31" s="710"/>
      <c r="AP31" s="710"/>
      <c r="AQ31" s="710"/>
      <c r="AR31" s="710"/>
      <c r="AS31" s="710"/>
      <c r="AT31" s="710"/>
      <c r="AU31" s="710"/>
      <c r="AV31" s="710"/>
      <c r="AW31" s="710"/>
      <c r="AX31" s="710"/>
      <c r="AY31" s="710"/>
      <c r="AZ31" s="710"/>
      <c r="BA31" s="710"/>
      <c r="BB31" s="710"/>
      <c r="BC31" s="710"/>
      <c r="BD31" s="710"/>
      <c r="BE31" s="710"/>
      <c r="BF31" s="710"/>
      <c r="BG31" s="710"/>
      <c r="BH31" s="710"/>
      <c r="BI31" s="711"/>
      <c r="BJ31" s="5"/>
      <c r="BK31" s="5"/>
      <c r="BL31" s="5"/>
      <c r="BM31" s="5"/>
      <c r="BN31" s="5"/>
      <c r="BO31" s="5"/>
      <c r="BP31" s="5"/>
      <c r="BQ31" s="118"/>
      <c r="BR31" s="118"/>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row>
    <row r="32" spans="1:207" s="22" customFormat="1" ht="16">
      <c r="A32" s="7"/>
      <c r="B32" s="643"/>
      <c r="C32" s="644"/>
      <c r="D32" s="644"/>
      <c r="E32" s="644"/>
      <c r="F32" s="644"/>
      <c r="G32" s="644"/>
      <c r="H32" s="644"/>
      <c r="I32" s="644"/>
      <c r="J32" s="644"/>
      <c r="K32" s="644"/>
      <c r="L32" s="644"/>
      <c r="M32" s="644"/>
      <c r="N32" s="644"/>
      <c r="O32" s="644"/>
      <c r="P32" s="644"/>
      <c r="Q32" s="644"/>
      <c r="R32" s="644"/>
      <c r="S32" s="644"/>
      <c r="T32" s="644"/>
      <c r="U32" s="644"/>
      <c r="V32" s="644"/>
      <c r="W32" s="644"/>
      <c r="X32" s="644"/>
      <c r="Y32" s="644"/>
      <c r="Z32" s="644"/>
      <c r="AA32" s="644"/>
      <c r="AB32" s="644"/>
      <c r="AC32" s="644"/>
      <c r="AD32" s="644"/>
      <c r="AE32" s="644"/>
      <c r="AF32" s="645"/>
      <c r="AG32" s="8"/>
      <c r="AH32" s="712"/>
      <c r="AI32" s="713"/>
      <c r="AJ32" s="713"/>
      <c r="AK32" s="713"/>
      <c r="AL32" s="713"/>
      <c r="AM32" s="713"/>
      <c r="AN32" s="713"/>
      <c r="AO32" s="713"/>
      <c r="AP32" s="713"/>
      <c r="AQ32" s="713"/>
      <c r="AR32" s="713"/>
      <c r="AS32" s="713"/>
      <c r="AT32" s="713"/>
      <c r="AU32" s="713"/>
      <c r="AV32" s="713"/>
      <c r="AW32" s="713"/>
      <c r="AX32" s="713"/>
      <c r="AY32" s="713"/>
      <c r="AZ32" s="713"/>
      <c r="BA32" s="713"/>
      <c r="BB32" s="713"/>
      <c r="BC32" s="713"/>
      <c r="BD32" s="713"/>
      <c r="BE32" s="713"/>
      <c r="BF32" s="713"/>
      <c r="BG32" s="713"/>
      <c r="BH32" s="713"/>
      <c r="BI32" s="714"/>
      <c r="BJ32" s="5"/>
      <c r="BK32" s="5"/>
      <c r="BL32" s="5"/>
      <c r="BM32" s="5"/>
      <c r="BN32" s="5"/>
      <c r="BO32" s="5"/>
      <c r="BP32" s="5"/>
      <c r="BQ32" s="118"/>
      <c r="BR32" s="118"/>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row>
    <row r="33" spans="1:207" s="22" customFormat="1" ht="16">
      <c r="A33" s="7"/>
      <c r="B33" s="643"/>
      <c r="C33" s="644"/>
      <c r="D33" s="644"/>
      <c r="E33" s="644"/>
      <c r="F33" s="644"/>
      <c r="G33" s="644"/>
      <c r="H33" s="644"/>
      <c r="I33" s="644"/>
      <c r="J33" s="644"/>
      <c r="K33" s="644"/>
      <c r="L33" s="644"/>
      <c r="M33" s="644"/>
      <c r="N33" s="644"/>
      <c r="O33" s="644"/>
      <c r="P33" s="644"/>
      <c r="Q33" s="644"/>
      <c r="R33" s="644"/>
      <c r="S33" s="644"/>
      <c r="T33" s="644"/>
      <c r="U33" s="644"/>
      <c r="V33" s="644"/>
      <c r="W33" s="644"/>
      <c r="X33" s="644"/>
      <c r="Y33" s="644"/>
      <c r="Z33" s="644"/>
      <c r="AA33" s="644"/>
      <c r="AB33" s="644"/>
      <c r="AC33" s="644"/>
      <c r="AD33" s="644"/>
      <c r="AE33" s="644"/>
      <c r="AF33" s="645"/>
      <c r="AG33" s="8"/>
      <c r="AH33" s="712"/>
      <c r="AI33" s="713"/>
      <c r="AJ33" s="713"/>
      <c r="AK33" s="713"/>
      <c r="AL33" s="713"/>
      <c r="AM33" s="713"/>
      <c r="AN33" s="713"/>
      <c r="AO33" s="713"/>
      <c r="AP33" s="713"/>
      <c r="AQ33" s="713"/>
      <c r="AR33" s="713"/>
      <c r="AS33" s="713"/>
      <c r="AT33" s="713"/>
      <c r="AU33" s="713"/>
      <c r="AV33" s="713"/>
      <c r="AW33" s="713"/>
      <c r="AX33" s="713"/>
      <c r="AY33" s="713"/>
      <c r="AZ33" s="713"/>
      <c r="BA33" s="713"/>
      <c r="BB33" s="713"/>
      <c r="BC33" s="713"/>
      <c r="BD33" s="713"/>
      <c r="BE33" s="713"/>
      <c r="BF33" s="713"/>
      <c r="BG33" s="713"/>
      <c r="BH33" s="713"/>
      <c r="BI33" s="714"/>
      <c r="BJ33" s="5"/>
      <c r="BK33" s="5"/>
      <c r="BL33" s="5"/>
      <c r="BM33" s="5"/>
      <c r="BN33" s="5"/>
      <c r="BO33" s="5"/>
      <c r="BP33" s="5"/>
      <c r="BQ33" s="118"/>
      <c r="BR33" s="118"/>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row>
    <row r="34" spans="1:207" s="22" customFormat="1" ht="16">
      <c r="A34" s="7"/>
      <c r="B34" s="643"/>
      <c r="C34" s="644"/>
      <c r="D34" s="644"/>
      <c r="E34" s="644"/>
      <c r="F34" s="644"/>
      <c r="G34" s="644"/>
      <c r="H34" s="644"/>
      <c r="I34" s="644"/>
      <c r="J34" s="644"/>
      <c r="K34" s="644"/>
      <c r="L34" s="644"/>
      <c r="M34" s="644"/>
      <c r="N34" s="644"/>
      <c r="O34" s="644"/>
      <c r="P34" s="644"/>
      <c r="Q34" s="644"/>
      <c r="R34" s="644"/>
      <c r="S34" s="644"/>
      <c r="T34" s="644"/>
      <c r="U34" s="644"/>
      <c r="V34" s="644"/>
      <c r="W34" s="644"/>
      <c r="X34" s="644"/>
      <c r="Y34" s="644"/>
      <c r="Z34" s="644"/>
      <c r="AA34" s="644"/>
      <c r="AB34" s="644"/>
      <c r="AC34" s="644"/>
      <c r="AD34" s="644"/>
      <c r="AE34" s="644"/>
      <c r="AF34" s="645"/>
      <c r="AG34" s="8"/>
      <c r="AH34" s="712"/>
      <c r="AI34" s="713"/>
      <c r="AJ34" s="713"/>
      <c r="AK34" s="713"/>
      <c r="AL34" s="713"/>
      <c r="AM34" s="713"/>
      <c r="AN34" s="713"/>
      <c r="AO34" s="713"/>
      <c r="AP34" s="713"/>
      <c r="AQ34" s="713"/>
      <c r="AR34" s="713"/>
      <c r="AS34" s="713"/>
      <c r="AT34" s="713"/>
      <c r="AU34" s="713"/>
      <c r="AV34" s="713"/>
      <c r="AW34" s="713"/>
      <c r="AX34" s="713"/>
      <c r="AY34" s="713"/>
      <c r="AZ34" s="713"/>
      <c r="BA34" s="713"/>
      <c r="BB34" s="713"/>
      <c r="BC34" s="713"/>
      <c r="BD34" s="713"/>
      <c r="BE34" s="713"/>
      <c r="BF34" s="713"/>
      <c r="BG34" s="713"/>
      <c r="BH34" s="713"/>
      <c r="BI34" s="714"/>
      <c r="BJ34" s="5"/>
      <c r="BK34" s="5"/>
      <c r="BL34" s="5"/>
      <c r="BM34" s="5"/>
      <c r="BN34" s="5"/>
      <c r="BO34" s="5"/>
      <c r="BP34" s="5"/>
      <c r="BQ34" s="118"/>
      <c r="BR34" s="118"/>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row>
    <row r="35" spans="1:207" s="22" customFormat="1" ht="16">
      <c r="A35" s="7"/>
      <c r="B35" s="643"/>
      <c r="C35" s="644"/>
      <c r="D35" s="644"/>
      <c r="E35" s="644"/>
      <c r="F35" s="644"/>
      <c r="G35" s="644"/>
      <c r="H35" s="644"/>
      <c r="I35" s="644"/>
      <c r="J35" s="644"/>
      <c r="K35" s="644"/>
      <c r="L35" s="644"/>
      <c r="M35" s="644"/>
      <c r="N35" s="644"/>
      <c r="O35" s="644"/>
      <c r="P35" s="644"/>
      <c r="Q35" s="644"/>
      <c r="R35" s="644"/>
      <c r="S35" s="644"/>
      <c r="T35" s="644"/>
      <c r="U35" s="644"/>
      <c r="V35" s="644"/>
      <c r="W35" s="644"/>
      <c r="X35" s="644"/>
      <c r="Y35" s="644"/>
      <c r="Z35" s="644"/>
      <c r="AA35" s="644"/>
      <c r="AB35" s="644"/>
      <c r="AC35" s="644"/>
      <c r="AD35" s="644"/>
      <c r="AE35" s="644"/>
      <c r="AF35" s="645"/>
      <c r="AG35" s="8"/>
      <c r="AH35" s="712"/>
      <c r="AI35" s="713"/>
      <c r="AJ35" s="713"/>
      <c r="AK35" s="713"/>
      <c r="AL35" s="713"/>
      <c r="AM35" s="713"/>
      <c r="AN35" s="713"/>
      <c r="AO35" s="713"/>
      <c r="AP35" s="713"/>
      <c r="AQ35" s="713"/>
      <c r="AR35" s="713"/>
      <c r="AS35" s="713"/>
      <c r="AT35" s="713"/>
      <c r="AU35" s="713"/>
      <c r="AV35" s="713"/>
      <c r="AW35" s="713"/>
      <c r="AX35" s="713"/>
      <c r="AY35" s="713"/>
      <c r="AZ35" s="713"/>
      <c r="BA35" s="713"/>
      <c r="BB35" s="713"/>
      <c r="BC35" s="713"/>
      <c r="BD35" s="713"/>
      <c r="BE35" s="713"/>
      <c r="BF35" s="713"/>
      <c r="BG35" s="713"/>
      <c r="BH35" s="713"/>
      <c r="BI35" s="714"/>
      <c r="BJ35" s="5"/>
      <c r="BK35" s="5"/>
      <c r="BL35" s="5"/>
      <c r="BM35" s="5"/>
      <c r="BN35" s="5"/>
      <c r="BO35" s="5"/>
      <c r="BP35" s="5"/>
      <c r="BQ35" s="118"/>
      <c r="BR35" s="118"/>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row>
    <row r="36" spans="1:207" s="22" customFormat="1" ht="16">
      <c r="A36" s="7"/>
      <c r="B36" s="643"/>
      <c r="C36" s="644"/>
      <c r="D36" s="644"/>
      <c r="E36" s="644"/>
      <c r="F36" s="644"/>
      <c r="G36" s="644"/>
      <c r="H36" s="644"/>
      <c r="I36" s="644"/>
      <c r="J36" s="644"/>
      <c r="K36" s="644"/>
      <c r="L36" s="644"/>
      <c r="M36" s="644"/>
      <c r="N36" s="644"/>
      <c r="O36" s="644"/>
      <c r="P36" s="644"/>
      <c r="Q36" s="644"/>
      <c r="R36" s="644"/>
      <c r="S36" s="644"/>
      <c r="T36" s="644"/>
      <c r="U36" s="644"/>
      <c r="V36" s="644"/>
      <c r="W36" s="644"/>
      <c r="X36" s="644"/>
      <c r="Y36" s="644"/>
      <c r="Z36" s="644"/>
      <c r="AA36" s="644"/>
      <c r="AB36" s="644"/>
      <c r="AC36" s="644"/>
      <c r="AD36" s="644"/>
      <c r="AE36" s="644"/>
      <c r="AF36" s="645"/>
      <c r="AG36" s="8"/>
      <c r="AH36" s="712"/>
      <c r="AI36" s="713"/>
      <c r="AJ36" s="713"/>
      <c r="AK36" s="713"/>
      <c r="AL36" s="713"/>
      <c r="AM36" s="713"/>
      <c r="AN36" s="713"/>
      <c r="AO36" s="713"/>
      <c r="AP36" s="713"/>
      <c r="AQ36" s="713"/>
      <c r="AR36" s="713"/>
      <c r="AS36" s="713"/>
      <c r="AT36" s="713"/>
      <c r="AU36" s="713"/>
      <c r="AV36" s="713"/>
      <c r="AW36" s="713"/>
      <c r="AX36" s="713"/>
      <c r="AY36" s="713"/>
      <c r="AZ36" s="713"/>
      <c r="BA36" s="713"/>
      <c r="BB36" s="713"/>
      <c r="BC36" s="713"/>
      <c r="BD36" s="713"/>
      <c r="BE36" s="713"/>
      <c r="BF36" s="713"/>
      <c r="BG36" s="713"/>
      <c r="BH36" s="713"/>
      <c r="BI36" s="714"/>
      <c r="BJ36" s="5"/>
      <c r="BK36" s="5"/>
      <c r="BL36" s="5"/>
      <c r="BM36" s="5"/>
      <c r="BN36" s="5"/>
      <c r="BO36" s="5"/>
      <c r="BP36" s="5"/>
      <c r="BQ36" s="118"/>
      <c r="BR36" s="118"/>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row>
    <row r="37" spans="1:207" s="22" customFormat="1" ht="16">
      <c r="A37" s="7"/>
      <c r="B37" s="643"/>
      <c r="C37" s="644"/>
      <c r="D37" s="644"/>
      <c r="E37" s="644"/>
      <c r="F37" s="644"/>
      <c r="G37" s="644"/>
      <c r="H37" s="644"/>
      <c r="I37" s="644"/>
      <c r="J37" s="644"/>
      <c r="K37" s="644"/>
      <c r="L37" s="644"/>
      <c r="M37" s="644"/>
      <c r="N37" s="644"/>
      <c r="O37" s="644"/>
      <c r="P37" s="644"/>
      <c r="Q37" s="644"/>
      <c r="R37" s="644"/>
      <c r="S37" s="644"/>
      <c r="T37" s="644"/>
      <c r="U37" s="644"/>
      <c r="V37" s="644"/>
      <c r="W37" s="644"/>
      <c r="X37" s="644"/>
      <c r="Y37" s="644"/>
      <c r="Z37" s="644"/>
      <c r="AA37" s="644"/>
      <c r="AB37" s="644"/>
      <c r="AC37" s="644"/>
      <c r="AD37" s="644"/>
      <c r="AE37" s="644"/>
      <c r="AF37" s="645"/>
      <c r="AG37" s="8"/>
      <c r="AH37" s="712"/>
      <c r="AI37" s="713"/>
      <c r="AJ37" s="713"/>
      <c r="AK37" s="713"/>
      <c r="AL37" s="713"/>
      <c r="AM37" s="713"/>
      <c r="AN37" s="713"/>
      <c r="AO37" s="713"/>
      <c r="AP37" s="713"/>
      <c r="AQ37" s="713"/>
      <c r="AR37" s="713"/>
      <c r="AS37" s="713"/>
      <c r="AT37" s="713"/>
      <c r="AU37" s="713"/>
      <c r="AV37" s="713"/>
      <c r="AW37" s="713"/>
      <c r="AX37" s="713"/>
      <c r="AY37" s="713"/>
      <c r="AZ37" s="713"/>
      <c r="BA37" s="713"/>
      <c r="BB37" s="713"/>
      <c r="BC37" s="713"/>
      <c r="BD37" s="713"/>
      <c r="BE37" s="713"/>
      <c r="BF37" s="713"/>
      <c r="BG37" s="713"/>
      <c r="BH37" s="713"/>
      <c r="BI37" s="714"/>
      <c r="BJ37" s="5"/>
      <c r="BK37" s="5"/>
      <c r="BL37" s="5"/>
      <c r="BM37" s="5"/>
      <c r="BN37" s="5"/>
      <c r="BO37" s="5"/>
      <c r="BP37" s="5"/>
      <c r="BQ37" s="118"/>
      <c r="BR37" s="118"/>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row>
    <row r="38" spans="1:207" s="22" customFormat="1" ht="16">
      <c r="A38" s="7"/>
      <c r="B38" s="643"/>
      <c r="C38" s="644"/>
      <c r="D38" s="644"/>
      <c r="E38" s="644"/>
      <c r="F38" s="644"/>
      <c r="G38" s="644"/>
      <c r="H38" s="644"/>
      <c r="I38" s="644"/>
      <c r="J38" s="644"/>
      <c r="K38" s="644"/>
      <c r="L38" s="644"/>
      <c r="M38" s="644"/>
      <c r="N38" s="644"/>
      <c r="O38" s="644"/>
      <c r="P38" s="644"/>
      <c r="Q38" s="644"/>
      <c r="R38" s="644"/>
      <c r="S38" s="644"/>
      <c r="T38" s="644"/>
      <c r="U38" s="644"/>
      <c r="V38" s="644"/>
      <c r="W38" s="644"/>
      <c r="X38" s="644"/>
      <c r="Y38" s="644"/>
      <c r="Z38" s="644"/>
      <c r="AA38" s="644"/>
      <c r="AB38" s="644"/>
      <c r="AC38" s="644"/>
      <c r="AD38" s="644"/>
      <c r="AE38" s="644"/>
      <c r="AF38" s="645"/>
      <c r="AG38" s="8"/>
      <c r="AH38" s="712"/>
      <c r="AI38" s="713"/>
      <c r="AJ38" s="713"/>
      <c r="AK38" s="713"/>
      <c r="AL38" s="713"/>
      <c r="AM38" s="713"/>
      <c r="AN38" s="713"/>
      <c r="AO38" s="713"/>
      <c r="AP38" s="713"/>
      <c r="AQ38" s="713"/>
      <c r="AR38" s="713"/>
      <c r="AS38" s="713"/>
      <c r="AT38" s="713"/>
      <c r="AU38" s="713"/>
      <c r="AV38" s="713"/>
      <c r="AW38" s="713"/>
      <c r="AX38" s="713"/>
      <c r="AY38" s="713"/>
      <c r="AZ38" s="713"/>
      <c r="BA38" s="713"/>
      <c r="BB38" s="713"/>
      <c r="BC38" s="713"/>
      <c r="BD38" s="713"/>
      <c r="BE38" s="713"/>
      <c r="BF38" s="713"/>
      <c r="BG38" s="713"/>
      <c r="BH38" s="713"/>
      <c r="BI38" s="714"/>
      <c r="BJ38" s="5"/>
      <c r="BK38" s="5"/>
      <c r="BL38" s="5"/>
      <c r="BM38" s="5"/>
      <c r="BN38" s="5"/>
      <c r="BO38" s="5"/>
      <c r="BP38" s="5"/>
      <c r="BQ38" s="118"/>
      <c r="BR38" s="118"/>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row>
    <row r="39" spans="1:207" s="22" customFormat="1" ht="16">
      <c r="A39" s="7"/>
      <c r="B39" s="643"/>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5"/>
      <c r="AG39" s="8"/>
      <c r="AH39" s="712"/>
      <c r="AI39" s="713"/>
      <c r="AJ39" s="713"/>
      <c r="AK39" s="713"/>
      <c r="AL39" s="713"/>
      <c r="AM39" s="713"/>
      <c r="AN39" s="713"/>
      <c r="AO39" s="713"/>
      <c r="AP39" s="713"/>
      <c r="AQ39" s="713"/>
      <c r="AR39" s="713"/>
      <c r="AS39" s="713"/>
      <c r="AT39" s="713"/>
      <c r="AU39" s="713"/>
      <c r="AV39" s="713"/>
      <c r="AW39" s="713"/>
      <c r="AX39" s="713"/>
      <c r="AY39" s="713"/>
      <c r="AZ39" s="713"/>
      <c r="BA39" s="713"/>
      <c r="BB39" s="713"/>
      <c r="BC39" s="713"/>
      <c r="BD39" s="713"/>
      <c r="BE39" s="713"/>
      <c r="BF39" s="713"/>
      <c r="BG39" s="713"/>
      <c r="BH39" s="713"/>
      <c r="BI39" s="714"/>
      <c r="BJ39" s="5"/>
      <c r="BK39" s="5"/>
      <c r="BL39" s="5"/>
      <c r="BM39" s="5"/>
      <c r="BN39" s="5"/>
      <c r="BO39" s="5"/>
      <c r="BP39" s="5"/>
      <c r="BQ39" s="118"/>
      <c r="BR39" s="118"/>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row>
    <row r="40" spans="1:207" s="22" customFormat="1" ht="16">
      <c r="A40" s="7"/>
      <c r="B40" s="643"/>
      <c r="C40" s="644"/>
      <c r="D40" s="644"/>
      <c r="E40" s="644"/>
      <c r="F40" s="644"/>
      <c r="G40" s="644"/>
      <c r="H40" s="644"/>
      <c r="I40" s="644"/>
      <c r="J40" s="644"/>
      <c r="K40" s="644"/>
      <c r="L40" s="644"/>
      <c r="M40" s="644"/>
      <c r="N40" s="644"/>
      <c r="O40" s="644"/>
      <c r="P40" s="644"/>
      <c r="Q40" s="644"/>
      <c r="R40" s="644"/>
      <c r="S40" s="644"/>
      <c r="T40" s="644"/>
      <c r="U40" s="644"/>
      <c r="V40" s="644"/>
      <c r="W40" s="644"/>
      <c r="X40" s="644"/>
      <c r="Y40" s="644"/>
      <c r="Z40" s="644"/>
      <c r="AA40" s="644"/>
      <c r="AB40" s="644"/>
      <c r="AC40" s="644"/>
      <c r="AD40" s="644"/>
      <c r="AE40" s="644"/>
      <c r="AF40" s="645"/>
      <c r="AG40" s="8"/>
      <c r="AH40" s="712"/>
      <c r="AI40" s="713"/>
      <c r="AJ40" s="713"/>
      <c r="AK40" s="713"/>
      <c r="AL40" s="713"/>
      <c r="AM40" s="713"/>
      <c r="AN40" s="713"/>
      <c r="AO40" s="713"/>
      <c r="AP40" s="713"/>
      <c r="AQ40" s="713"/>
      <c r="AR40" s="713"/>
      <c r="AS40" s="713"/>
      <c r="AT40" s="713"/>
      <c r="AU40" s="713"/>
      <c r="AV40" s="713"/>
      <c r="AW40" s="713"/>
      <c r="AX40" s="713"/>
      <c r="AY40" s="713"/>
      <c r="AZ40" s="713"/>
      <c r="BA40" s="713"/>
      <c r="BB40" s="713"/>
      <c r="BC40" s="713"/>
      <c r="BD40" s="713"/>
      <c r="BE40" s="713"/>
      <c r="BF40" s="713"/>
      <c r="BG40" s="713"/>
      <c r="BH40" s="713"/>
      <c r="BI40" s="714"/>
      <c r="BJ40" s="5"/>
      <c r="BK40" s="5"/>
      <c r="BL40" s="5"/>
      <c r="BM40" s="5"/>
      <c r="BN40" s="5"/>
      <c r="BO40" s="5"/>
      <c r="BP40" s="5"/>
      <c r="BQ40" s="118"/>
      <c r="BR40" s="118"/>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row>
    <row r="41" spans="1:207" s="22" customFormat="1" ht="16">
      <c r="A41" s="7"/>
      <c r="B41" s="643"/>
      <c r="C41" s="644"/>
      <c r="D41" s="644"/>
      <c r="E41" s="644"/>
      <c r="F41" s="644"/>
      <c r="G41" s="644"/>
      <c r="H41" s="644"/>
      <c r="I41" s="644"/>
      <c r="J41" s="644"/>
      <c r="K41" s="644"/>
      <c r="L41" s="644"/>
      <c r="M41" s="644"/>
      <c r="N41" s="644"/>
      <c r="O41" s="644"/>
      <c r="P41" s="644"/>
      <c r="Q41" s="644"/>
      <c r="R41" s="644"/>
      <c r="S41" s="644"/>
      <c r="T41" s="644"/>
      <c r="U41" s="644"/>
      <c r="V41" s="644"/>
      <c r="W41" s="644"/>
      <c r="X41" s="644"/>
      <c r="Y41" s="644"/>
      <c r="Z41" s="644"/>
      <c r="AA41" s="644"/>
      <c r="AB41" s="644"/>
      <c r="AC41" s="644"/>
      <c r="AD41" s="644"/>
      <c r="AE41" s="644"/>
      <c r="AF41" s="645"/>
      <c r="AG41" s="8"/>
      <c r="AH41" s="712"/>
      <c r="AI41" s="713"/>
      <c r="AJ41" s="713"/>
      <c r="AK41" s="713"/>
      <c r="AL41" s="713"/>
      <c r="AM41" s="713"/>
      <c r="AN41" s="713"/>
      <c r="AO41" s="713"/>
      <c r="AP41" s="713"/>
      <c r="AQ41" s="713"/>
      <c r="AR41" s="713"/>
      <c r="AS41" s="713"/>
      <c r="AT41" s="713"/>
      <c r="AU41" s="713"/>
      <c r="AV41" s="713"/>
      <c r="AW41" s="713"/>
      <c r="AX41" s="713"/>
      <c r="AY41" s="713"/>
      <c r="AZ41" s="713"/>
      <c r="BA41" s="713"/>
      <c r="BB41" s="713"/>
      <c r="BC41" s="713"/>
      <c r="BD41" s="713"/>
      <c r="BE41" s="713"/>
      <c r="BF41" s="713"/>
      <c r="BG41" s="713"/>
      <c r="BH41" s="713"/>
      <c r="BI41" s="714"/>
      <c r="BJ41" s="5"/>
      <c r="BK41" s="5"/>
      <c r="BL41" s="5"/>
      <c r="BM41" s="5"/>
      <c r="BN41" s="5"/>
      <c r="BO41" s="5"/>
      <c r="BP41" s="5"/>
      <c r="BQ41" s="118"/>
      <c r="BR41" s="118"/>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row>
    <row r="42" spans="1:207" s="22" customFormat="1" ht="16">
      <c r="A42" s="7"/>
      <c r="B42" s="643"/>
      <c r="C42" s="644"/>
      <c r="D42" s="644"/>
      <c r="E42" s="644"/>
      <c r="F42" s="644"/>
      <c r="G42" s="644"/>
      <c r="H42" s="644"/>
      <c r="I42" s="644"/>
      <c r="J42" s="644"/>
      <c r="K42" s="644"/>
      <c r="L42" s="644"/>
      <c r="M42" s="644"/>
      <c r="N42" s="644"/>
      <c r="O42" s="644"/>
      <c r="P42" s="644"/>
      <c r="Q42" s="644"/>
      <c r="R42" s="644"/>
      <c r="S42" s="644"/>
      <c r="T42" s="644"/>
      <c r="U42" s="644"/>
      <c r="V42" s="644"/>
      <c r="W42" s="644"/>
      <c r="X42" s="644"/>
      <c r="Y42" s="644"/>
      <c r="Z42" s="644"/>
      <c r="AA42" s="644"/>
      <c r="AB42" s="644"/>
      <c r="AC42" s="644"/>
      <c r="AD42" s="644"/>
      <c r="AE42" s="644"/>
      <c r="AF42" s="645"/>
      <c r="AG42" s="8"/>
      <c r="AH42" s="712"/>
      <c r="AI42" s="713"/>
      <c r="AJ42" s="713"/>
      <c r="AK42" s="713"/>
      <c r="AL42" s="713"/>
      <c r="AM42" s="713"/>
      <c r="AN42" s="713"/>
      <c r="AO42" s="713"/>
      <c r="AP42" s="713"/>
      <c r="AQ42" s="713"/>
      <c r="AR42" s="713"/>
      <c r="AS42" s="713"/>
      <c r="AT42" s="713"/>
      <c r="AU42" s="713"/>
      <c r="AV42" s="713"/>
      <c r="AW42" s="713"/>
      <c r="AX42" s="713"/>
      <c r="AY42" s="713"/>
      <c r="AZ42" s="713"/>
      <c r="BA42" s="713"/>
      <c r="BB42" s="713"/>
      <c r="BC42" s="713"/>
      <c r="BD42" s="713"/>
      <c r="BE42" s="713"/>
      <c r="BF42" s="713"/>
      <c r="BG42" s="713"/>
      <c r="BH42" s="713"/>
      <c r="BI42" s="714"/>
      <c r="BJ42" s="5"/>
      <c r="BK42" s="5"/>
      <c r="BL42" s="5"/>
      <c r="BM42" s="5"/>
      <c r="BN42" s="5"/>
      <c r="BO42" s="5"/>
      <c r="BP42" s="5"/>
      <c r="BQ42" s="118"/>
      <c r="BR42" s="118"/>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row>
    <row r="43" spans="1:207" s="22" customFormat="1" ht="16">
      <c r="A43" s="7"/>
      <c r="B43" s="643"/>
      <c r="C43" s="644"/>
      <c r="D43" s="644"/>
      <c r="E43" s="644"/>
      <c r="F43" s="644"/>
      <c r="G43" s="644"/>
      <c r="H43" s="644"/>
      <c r="I43" s="644"/>
      <c r="J43" s="644"/>
      <c r="K43" s="644"/>
      <c r="L43" s="644"/>
      <c r="M43" s="644"/>
      <c r="N43" s="644"/>
      <c r="O43" s="644"/>
      <c r="P43" s="644"/>
      <c r="Q43" s="644"/>
      <c r="R43" s="644"/>
      <c r="S43" s="644"/>
      <c r="T43" s="644"/>
      <c r="U43" s="644"/>
      <c r="V43" s="644"/>
      <c r="W43" s="644"/>
      <c r="X43" s="644"/>
      <c r="Y43" s="644"/>
      <c r="Z43" s="644"/>
      <c r="AA43" s="644"/>
      <c r="AB43" s="644"/>
      <c r="AC43" s="644"/>
      <c r="AD43" s="644"/>
      <c r="AE43" s="644"/>
      <c r="AF43" s="645"/>
      <c r="AG43" s="8"/>
      <c r="AH43" s="712"/>
      <c r="AI43" s="713"/>
      <c r="AJ43" s="713"/>
      <c r="AK43" s="713"/>
      <c r="AL43" s="713"/>
      <c r="AM43" s="713"/>
      <c r="AN43" s="713"/>
      <c r="AO43" s="713"/>
      <c r="AP43" s="713"/>
      <c r="AQ43" s="713"/>
      <c r="AR43" s="713"/>
      <c r="AS43" s="713"/>
      <c r="AT43" s="713"/>
      <c r="AU43" s="713"/>
      <c r="AV43" s="713"/>
      <c r="AW43" s="713"/>
      <c r="AX43" s="713"/>
      <c r="AY43" s="713"/>
      <c r="AZ43" s="713"/>
      <c r="BA43" s="713"/>
      <c r="BB43" s="713"/>
      <c r="BC43" s="713"/>
      <c r="BD43" s="713"/>
      <c r="BE43" s="713"/>
      <c r="BF43" s="713"/>
      <c r="BG43" s="713"/>
      <c r="BH43" s="713"/>
      <c r="BI43" s="714"/>
      <c r="BJ43" s="5"/>
      <c r="BK43" s="5"/>
      <c r="BL43" s="5"/>
      <c r="BM43" s="5"/>
      <c r="BN43" s="5"/>
      <c r="BO43" s="5"/>
      <c r="BP43" s="5"/>
      <c r="BQ43" s="118"/>
      <c r="BR43" s="118"/>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row>
    <row r="44" spans="1:207" s="22" customFormat="1" ht="16">
      <c r="A44" s="7"/>
      <c r="B44" s="643"/>
      <c r="C44" s="644"/>
      <c r="D44" s="644"/>
      <c r="E44" s="644"/>
      <c r="F44" s="644"/>
      <c r="G44" s="644"/>
      <c r="H44" s="644"/>
      <c r="I44" s="644"/>
      <c r="J44" s="644"/>
      <c r="K44" s="644"/>
      <c r="L44" s="644"/>
      <c r="M44" s="644"/>
      <c r="N44" s="644"/>
      <c r="O44" s="644"/>
      <c r="P44" s="644"/>
      <c r="Q44" s="644"/>
      <c r="R44" s="644"/>
      <c r="S44" s="644"/>
      <c r="T44" s="644"/>
      <c r="U44" s="644"/>
      <c r="V44" s="644"/>
      <c r="W44" s="644"/>
      <c r="X44" s="644"/>
      <c r="Y44" s="644"/>
      <c r="Z44" s="644"/>
      <c r="AA44" s="644"/>
      <c r="AB44" s="644"/>
      <c r="AC44" s="644"/>
      <c r="AD44" s="644"/>
      <c r="AE44" s="644"/>
      <c r="AF44" s="645"/>
      <c r="AG44" s="8"/>
      <c r="AH44" s="712"/>
      <c r="AI44" s="713"/>
      <c r="AJ44" s="713"/>
      <c r="AK44" s="713"/>
      <c r="AL44" s="713"/>
      <c r="AM44" s="713"/>
      <c r="AN44" s="713"/>
      <c r="AO44" s="713"/>
      <c r="AP44" s="713"/>
      <c r="AQ44" s="713"/>
      <c r="AR44" s="713"/>
      <c r="AS44" s="713"/>
      <c r="AT44" s="713"/>
      <c r="AU44" s="713"/>
      <c r="AV44" s="713"/>
      <c r="AW44" s="713"/>
      <c r="AX44" s="713"/>
      <c r="AY44" s="713"/>
      <c r="AZ44" s="713"/>
      <c r="BA44" s="713"/>
      <c r="BB44" s="713"/>
      <c r="BC44" s="713"/>
      <c r="BD44" s="713"/>
      <c r="BE44" s="713"/>
      <c r="BF44" s="713"/>
      <c r="BG44" s="713"/>
      <c r="BH44" s="713"/>
      <c r="BI44" s="714"/>
      <c r="BJ44" s="5"/>
      <c r="BK44" s="5"/>
      <c r="BL44" s="5"/>
      <c r="BM44" s="5"/>
      <c r="BN44" s="5"/>
      <c r="BO44" s="5"/>
      <c r="BP44" s="5"/>
      <c r="BQ44" s="118"/>
      <c r="BR44" s="118"/>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row>
    <row r="45" spans="1:207" s="22" customFormat="1" ht="16">
      <c r="A45" s="7"/>
      <c r="B45" s="643"/>
      <c r="C45" s="644"/>
      <c r="D45" s="644"/>
      <c r="E45" s="644"/>
      <c r="F45" s="644"/>
      <c r="G45" s="644"/>
      <c r="H45" s="644"/>
      <c r="I45" s="644"/>
      <c r="J45" s="644"/>
      <c r="K45" s="644"/>
      <c r="L45" s="644"/>
      <c r="M45" s="644"/>
      <c r="N45" s="644"/>
      <c r="O45" s="644"/>
      <c r="P45" s="644"/>
      <c r="Q45" s="644"/>
      <c r="R45" s="644"/>
      <c r="S45" s="644"/>
      <c r="T45" s="644"/>
      <c r="U45" s="644"/>
      <c r="V45" s="644"/>
      <c r="W45" s="644"/>
      <c r="X45" s="644"/>
      <c r="Y45" s="644"/>
      <c r="Z45" s="644"/>
      <c r="AA45" s="644"/>
      <c r="AB45" s="644"/>
      <c r="AC45" s="644"/>
      <c r="AD45" s="644"/>
      <c r="AE45" s="644"/>
      <c r="AF45" s="645"/>
      <c r="AG45" s="8"/>
      <c r="AH45" s="712"/>
      <c r="AI45" s="713"/>
      <c r="AJ45" s="713"/>
      <c r="AK45" s="713"/>
      <c r="AL45" s="713"/>
      <c r="AM45" s="713"/>
      <c r="AN45" s="713"/>
      <c r="AO45" s="713"/>
      <c r="AP45" s="713"/>
      <c r="AQ45" s="713"/>
      <c r="AR45" s="713"/>
      <c r="AS45" s="713"/>
      <c r="AT45" s="713"/>
      <c r="AU45" s="713"/>
      <c r="AV45" s="713"/>
      <c r="AW45" s="713"/>
      <c r="AX45" s="713"/>
      <c r="AY45" s="713"/>
      <c r="AZ45" s="713"/>
      <c r="BA45" s="713"/>
      <c r="BB45" s="713"/>
      <c r="BC45" s="713"/>
      <c r="BD45" s="713"/>
      <c r="BE45" s="713"/>
      <c r="BF45" s="713"/>
      <c r="BG45" s="713"/>
      <c r="BH45" s="713"/>
      <c r="BI45" s="714"/>
      <c r="BJ45" s="5"/>
      <c r="BK45" s="5"/>
      <c r="BL45" s="5"/>
      <c r="BM45" s="5"/>
      <c r="BN45" s="5"/>
      <c r="BO45" s="5"/>
      <c r="BP45" s="5"/>
      <c r="BQ45" s="118"/>
      <c r="BR45" s="118"/>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row>
    <row r="46" spans="1:207" s="22" customFormat="1" ht="16">
      <c r="A46" s="7"/>
      <c r="B46" s="643"/>
      <c r="C46" s="644"/>
      <c r="D46" s="644"/>
      <c r="E46" s="644"/>
      <c r="F46" s="644"/>
      <c r="G46" s="644"/>
      <c r="H46" s="644"/>
      <c r="I46" s="644"/>
      <c r="J46" s="644"/>
      <c r="K46" s="644"/>
      <c r="L46" s="644"/>
      <c r="M46" s="644"/>
      <c r="N46" s="644"/>
      <c r="O46" s="644"/>
      <c r="P46" s="644"/>
      <c r="Q46" s="644"/>
      <c r="R46" s="644"/>
      <c r="S46" s="644"/>
      <c r="T46" s="644"/>
      <c r="U46" s="644"/>
      <c r="V46" s="644"/>
      <c r="W46" s="644"/>
      <c r="X46" s="644"/>
      <c r="Y46" s="644"/>
      <c r="Z46" s="644"/>
      <c r="AA46" s="644"/>
      <c r="AB46" s="644"/>
      <c r="AC46" s="644"/>
      <c r="AD46" s="644"/>
      <c r="AE46" s="644"/>
      <c r="AF46" s="645"/>
      <c r="AG46" s="8"/>
      <c r="AH46" s="712"/>
      <c r="AI46" s="713"/>
      <c r="AJ46" s="713"/>
      <c r="AK46" s="713"/>
      <c r="AL46" s="713"/>
      <c r="AM46" s="713"/>
      <c r="AN46" s="713"/>
      <c r="AO46" s="713"/>
      <c r="AP46" s="713"/>
      <c r="AQ46" s="713"/>
      <c r="AR46" s="713"/>
      <c r="AS46" s="713"/>
      <c r="AT46" s="713"/>
      <c r="AU46" s="713"/>
      <c r="AV46" s="713"/>
      <c r="AW46" s="713"/>
      <c r="AX46" s="713"/>
      <c r="AY46" s="713"/>
      <c r="AZ46" s="713"/>
      <c r="BA46" s="713"/>
      <c r="BB46" s="713"/>
      <c r="BC46" s="713"/>
      <c r="BD46" s="713"/>
      <c r="BE46" s="713"/>
      <c r="BF46" s="713"/>
      <c r="BG46" s="713"/>
      <c r="BH46" s="713"/>
      <c r="BI46" s="714"/>
      <c r="BJ46" s="5"/>
      <c r="BK46" s="5"/>
      <c r="BL46" s="5"/>
      <c r="BM46" s="5"/>
      <c r="BN46" s="5"/>
      <c r="BO46" s="5"/>
      <c r="BP46" s="5"/>
      <c r="BQ46" s="118"/>
      <c r="BR46" s="118"/>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row>
    <row r="47" spans="1:207" s="22" customFormat="1" ht="15" customHeight="1">
      <c r="A47" s="7"/>
      <c r="B47" s="643"/>
      <c r="C47" s="644"/>
      <c r="D47" s="644"/>
      <c r="E47" s="644"/>
      <c r="F47" s="644"/>
      <c r="G47" s="644"/>
      <c r="H47" s="644"/>
      <c r="I47" s="644"/>
      <c r="J47" s="644"/>
      <c r="K47" s="644"/>
      <c r="L47" s="644"/>
      <c r="M47" s="644"/>
      <c r="N47" s="644"/>
      <c r="O47" s="644"/>
      <c r="P47" s="644"/>
      <c r="Q47" s="644"/>
      <c r="R47" s="644"/>
      <c r="S47" s="644"/>
      <c r="T47" s="644"/>
      <c r="U47" s="644"/>
      <c r="V47" s="644"/>
      <c r="W47" s="644"/>
      <c r="X47" s="644"/>
      <c r="Y47" s="644"/>
      <c r="Z47" s="644"/>
      <c r="AA47" s="644"/>
      <c r="AB47" s="644"/>
      <c r="AC47" s="644"/>
      <c r="AD47" s="644"/>
      <c r="AE47" s="644"/>
      <c r="AF47" s="645"/>
      <c r="AG47" s="8"/>
      <c r="AH47" s="712"/>
      <c r="AI47" s="713"/>
      <c r="AJ47" s="713"/>
      <c r="AK47" s="713"/>
      <c r="AL47" s="713"/>
      <c r="AM47" s="713"/>
      <c r="AN47" s="713"/>
      <c r="AO47" s="713"/>
      <c r="AP47" s="713"/>
      <c r="AQ47" s="713"/>
      <c r="AR47" s="713"/>
      <c r="AS47" s="713"/>
      <c r="AT47" s="713"/>
      <c r="AU47" s="713"/>
      <c r="AV47" s="713"/>
      <c r="AW47" s="713"/>
      <c r="AX47" s="713"/>
      <c r="AY47" s="713"/>
      <c r="AZ47" s="713"/>
      <c r="BA47" s="713"/>
      <c r="BB47" s="713"/>
      <c r="BC47" s="713"/>
      <c r="BD47" s="713"/>
      <c r="BE47" s="713"/>
      <c r="BF47" s="713"/>
      <c r="BG47" s="713"/>
      <c r="BH47" s="713"/>
      <c r="BI47" s="714"/>
      <c r="BJ47" s="26"/>
      <c r="BK47" s="5"/>
      <c r="BL47" s="5"/>
      <c r="BM47" s="5"/>
      <c r="BN47" s="5"/>
      <c r="BO47" s="5"/>
      <c r="BP47" s="5"/>
      <c r="BQ47" s="118"/>
      <c r="BR47" s="118"/>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row>
    <row r="48" spans="1:207" s="22" customFormat="1" ht="15" customHeight="1">
      <c r="A48" s="7"/>
      <c r="B48" s="643"/>
      <c r="C48" s="644"/>
      <c r="D48" s="644"/>
      <c r="E48" s="644"/>
      <c r="F48" s="644"/>
      <c r="G48" s="644"/>
      <c r="H48" s="644"/>
      <c r="I48" s="644"/>
      <c r="J48" s="644"/>
      <c r="K48" s="644"/>
      <c r="L48" s="644"/>
      <c r="M48" s="644"/>
      <c r="N48" s="644"/>
      <c r="O48" s="644"/>
      <c r="P48" s="644"/>
      <c r="Q48" s="644"/>
      <c r="R48" s="644"/>
      <c r="S48" s="644"/>
      <c r="T48" s="644"/>
      <c r="U48" s="644"/>
      <c r="V48" s="644"/>
      <c r="W48" s="644"/>
      <c r="X48" s="644"/>
      <c r="Y48" s="644"/>
      <c r="Z48" s="644"/>
      <c r="AA48" s="644"/>
      <c r="AB48" s="644"/>
      <c r="AC48" s="644"/>
      <c r="AD48" s="644"/>
      <c r="AE48" s="644"/>
      <c r="AF48" s="645"/>
      <c r="AG48" s="8"/>
      <c r="AH48" s="712"/>
      <c r="AI48" s="713"/>
      <c r="AJ48" s="713"/>
      <c r="AK48" s="713"/>
      <c r="AL48" s="713"/>
      <c r="AM48" s="713"/>
      <c r="AN48" s="713"/>
      <c r="AO48" s="713"/>
      <c r="AP48" s="713"/>
      <c r="AQ48" s="713"/>
      <c r="AR48" s="713"/>
      <c r="AS48" s="713"/>
      <c r="AT48" s="713"/>
      <c r="AU48" s="713"/>
      <c r="AV48" s="713"/>
      <c r="AW48" s="713"/>
      <c r="AX48" s="713"/>
      <c r="AY48" s="713"/>
      <c r="AZ48" s="713"/>
      <c r="BA48" s="713"/>
      <c r="BB48" s="713"/>
      <c r="BC48" s="713"/>
      <c r="BD48" s="713"/>
      <c r="BE48" s="713"/>
      <c r="BF48" s="713"/>
      <c r="BG48" s="713"/>
      <c r="BH48" s="713"/>
      <c r="BI48" s="714"/>
      <c r="BJ48" s="5"/>
      <c r="BK48" s="5"/>
      <c r="BL48" s="5"/>
      <c r="BM48" s="5"/>
      <c r="BN48" s="5"/>
      <c r="BO48" s="5"/>
      <c r="BP48" s="5"/>
      <c r="BQ48" s="118"/>
      <c r="BR48" s="118"/>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row>
    <row r="49" spans="1:207" s="22" customFormat="1" ht="15" customHeight="1">
      <c r="A49" s="7"/>
      <c r="B49" s="643"/>
      <c r="C49" s="644"/>
      <c r="D49" s="644"/>
      <c r="E49" s="644"/>
      <c r="F49" s="644"/>
      <c r="G49" s="644"/>
      <c r="H49" s="644"/>
      <c r="I49" s="644"/>
      <c r="J49" s="644"/>
      <c r="K49" s="644"/>
      <c r="L49" s="644"/>
      <c r="M49" s="644"/>
      <c r="N49" s="644"/>
      <c r="O49" s="644"/>
      <c r="P49" s="644"/>
      <c r="Q49" s="644"/>
      <c r="R49" s="644"/>
      <c r="S49" s="644"/>
      <c r="T49" s="644"/>
      <c r="U49" s="644"/>
      <c r="V49" s="644"/>
      <c r="W49" s="644"/>
      <c r="X49" s="644"/>
      <c r="Y49" s="644"/>
      <c r="Z49" s="644"/>
      <c r="AA49" s="644"/>
      <c r="AB49" s="644"/>
      <c r="AC49" s="644"/>
      <c r="AD49" s="644"/>
      <c r="AE49" s="644"/>
      <c r="AF49" s="645"/>
      <c r="AG49" s="8"/>
      <c r="AH49" s="712"/>
      <c r="AI49" s="713"/>
      <c r="AJ49" s="713"/>
      <c r="AK49" s="713"/>
      <c r="AL49" s="713"/>
      <c r="AM49" s="713"/>
      <c r="AN49" s="713"/>
      <c r="AO49" s="713"/>
      <c r="AP49" s="713"/>
      <c r="AQ49" s="713"/>
      <c r="AR49" s="713"/>
      <c r="AS49" s="713"/>
      <c r="AT49" s="713"/>
      <c r="AU49" s="713"/>
      <c r="AV49" s="713"/>
      <c r="AW49" s="713"/>
      <c r="AX49" s="713"/>
      <c r="AY49" s="713"/>
      <c r="AZ49" s="713"/>
      <c r="BA49" s="713"/>
      <c r="BB49" s="713"/>
      <c r="BC49" s="713"/>
      <c r="BD49" s="713"/>
      <c r="BE49" s="713"/>
      <c r="BF49" s="713"/>
      <c r="BG49" s="713"/>
      <c r="BH49" s="713"/>
      <c r="BI49" s="714"/>
      <c r="BJ49" s="5"/>
      <c r="BK49" s="5"/>
      <c r="BL49" s="5"/>
      <c r="BM49" s="5"/>
      <c r="BN49" s="5"/>
      <c r="BO49" s="5"/>
      <c r="BP49" s="5"/>
      <c r="BQ49" s="118"/>
      <c r="BR49" s="118"/>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row>
    <row r="50" spans="1:207" s="22" customFormat="1" ht="16.5" customHeight="1">
      <c r="A50" s="7"/>
      <c r="B50" s="643"/>
      <c r="C50" s="644"/>
      <c r="D50" s="644"/>
      <c r="E50" s="644"/>
      <c r="F50" s="644"/>
      <c r="G50" s="644"/>
      <c r="H50" s="644"/>
      <c r="I50" s="644"/>
      <c r="J50" s="644"/>
      <c r="K50" s="644"/>
      <c r="L50" s="644"/>
      <c r="M50" s="644"/>
      <c r="N50" s="644"/>
      <c r="O50" s="644"/>
      <c r="P50" s="644"/>
      <c r="Q50" s="644"/>
      <c r="R50" s="644"/>
      <c r="S50" s="644"/>
      <c r="T50" s="644"/>
      <c r="U50" s="644"/>
      <c r="V50" s="644"/>
      <c r="W50" s="644"/>
      <c r="X50" s="644"/>
      <c r="Y50" s="644"/>
      <c r="Z50" s="644"/>
      <c r="AA50" s="644"/>
      <c r="AB50" s="644"/>
      <c r="AC50" s="644"/>
      <c r="AD50" s="644"/>
      <c r="AE50" s="644"/>
      <c r="AF50" s="645"/>
      <c r="AG50" s="8"/>
      <c r="AH50" s="715"/>
      <c r="AI50" s="716"/>
      <c r="AJ50" s="716"/>
      <c r="AK50" s="716"/>
      <c r="AL50" s="716"/>
      <c r="AM50" s="716"/>
      <c r="AN50" s="716"/>
      <c r="AO50" s="716"/>
      <c r="AP50" s="716"/>
      <c r="AQ50" s="716"/>
      <c r="AR50" s="716"/>
      <c r="AS50" s="716"/>
      <c r="AT50" s="716"/>
      <c r="AU50" s="716"/>
      <c r="AV50" s="716"/>
      <c r="AW50" s="716"/>
      <c r="AX50" s="716"/>
      <c r="AY50" s="716"/>
      <c r="AZ50" s="716"/>
      <c r="BA50" s="716"/>
      <c r="BB50" s="716"/>
      <c r="BC50" s="716"/>
      <c r="BD50" s="716"/>
      <c r="BE50" s="716"/>
      <c r="BF50" s="716"/>
      <c r="BG50" s="716"/>
      <c r="BH50" s="716"/>
      <c r="BI50" s="717"/>
      <c r="BJ50" s="5"/>
      <c r="BK50" s="5"/>
      <c r="BL50" s="5"/>
      <c r="BM50" s="5"/>
      <c r="BN50" s="5"/>
      <c r="BO50" s="5"/>
      <c r="BP50" s="5"/>
      <c r="BQ50" s="118"/>
      <c r="BR50" s="118"/>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row>
    <row r="51" spans="1:207" s="22" customFormat="1" ht="15" customHeight="1">
      <c r="A51" s="7"/>
      <c r="B51" s="643"/>
      <c r="C51" s="644"/>
      <c r="D51" s="644"/>
      <c r="E51" s="644"/>
      <c r="F51" s="644"/>
      <c r="G51" s="644"/>
      <c r="H51" s="644"/>
      <c r="I51" s="644"/>
      <c r="J51" s="644"/>
      <c r="K51" s="644"/>
      <c r="L51" s="644"/>
      <c r="M51" s="644"/>
      <c r="N51" s="644"/>
      <c r="O51" s="644"/>
      <c r="P51" s="644"/>
      <c r="Q51" s="644"/>
      <c r="R51" s="644"/>
      <c r="S51" s="644"/>
      <c r="T51" s="644"/>
      <c r="U51" s="644"/>
      <c r="V51" s="644"/>
      <c r="W51" s="644"/>
      <c r="X51" s="644"/>
      <c r="Y51" s="644"/>
      <c r="Z51" s="644"/>
      <c r="AA51" s="644"/>
      <c r="AB51" s="644"/>
      <c r="AC51" s="644"/>
      <c r="AD51" s="644"/>
      <c r="AE51" s="644"/>
      <c r="AF51" s="645"/>
      <c r="AG51" s="8"/>
      <c r="AH51" s="715"/>
      <c r="AI51" s="716"/>
      <c r="AJ51" s="716"/>
      <c r="AK51" s="716"/>
      <c r="AL51" s="716"/>
      <c r="AM51" s="716"/>
      <c r="AN51" s="716"/>
      <c r="AO51" s="716"/>
      <c r="AP51" s="716"/>
      <c r="AQ51" s="716"/>
      <c r="AR51" s="716"/>
      <c r="AS51" s="716"/>
      <c r="AT51" s="716"/>
      <c r="AU51" s="716"/>
      <c r="AV51" s="716"/>
      <c r="AW51" s="716"/>
      <c r="AX51" s="716"/>
      <c r="AY51" s="716"/>
      <c r="AZ51" s="716"/>
      <c r="BA51" s="716"/>
      <c r="BB51" s="716"/>
      <c r="BC51" s="716"/>
      <c r="BD51" s="716"/>
      <c r="BE51" s="716"/>
      <c r="BF51" s="716"/>
      <c r="BG51" s="716"/>
      <c r="BH51" s="716"/>
      <c r="BI51" s="717"/>
      <c r="BJ51" s="5"/>
      <c r="BK51" s="5"/>
      <c r="BL51" s="5"/>
      <c r="BM51" s="5"/>
      <c r="BN51" s="5"/>
      <c r="BO51" s="5"/>
      <c r="BP51" s="5"/>
      <c r="BQ51" s="118"/>
      <c r="BR51" s="118"/>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row>
    <row r="52" spans="1:207" s="22" customFormat="1" ht="15" customHeight="1">
      <c r="A52" s="7"/>
      <c r="B52" s="643"/>
      <c r="C52" s="644"/>
      <c r="D52" s="644"/>
      <c r="E52" s="644"/>
      <c r="F52" s="644"/>
      <c r="G52" s="644"/>
      <c r="H52" s="644"/>
      <c r="I52" s="644"/>
      <c r="J52" s="644"/>
      <c r="K52" s="644"/>
      <c r="L52" s="644"/>
      <c r="M52" s="644"/>
      <c r="N52" s="644"/>
      <c r="O52" s="644"/>
      <c r="P52" s="644"/>
      <c r="Q52" s="644"/>
      <c r="R52" s="644"/>
      <c r="S52" s="644"/>
      <c r="T52" s="644"/>
      <c r="U52" s="644"/>
      <c r="V52" s="644"/>
      <c r="W52" s="644"/>
      <c r="X52" s="644"/>
      <c r="Y52" s="644"/>
      <c r="Z52" s="644"/>
      <c r="AA52" s="644"/>
      <c r="AB52" s="644"/>
      <c r="AC52" s="644"/>
      <c r="AD52" s="644"/>
      <c r="AE52" s="644"/>
      <c r="AF52" s="645"/>
      <c r="AG52" s="8"/>
      <c r="AH52" s="715"/>
      <c r="AI52" s="716"/>
      <c r="AJ52" s="716"/>
      <c r="AK52" s="716"/>
      <c r="AL52" s="716"/>
      <c r="AM52" s="716"/>
      <c r="AN52" s="716"/>
      <c r="AO52" s="716"/>
      <c r="AP52" s="716"/>
      <c r="AQ52" s="716"/>
      <c r="AR52" s="716"/>
      <c r="AS52" s="716"/>
      <c r="AT52" s="716"/>
      <c r="AU52" s="716"/>
      <c r="AV52" s="716"/>
      <c r="AW52" s="716"/>
      <c r="AX52" s="716"/>
      <c r="AY52" s="716"/>
      <c r="AZ52" s="716"/>
      <c r="BA52" s="716"/>
      <c r="BB52" s="716"/>
      <c r="BC52" s="716"/>
      <c r="BD52" s="716"/>
      <c r="BE52" s="716"/>
      <c r="BF52" s="716"/>
      <c r="BG52" s="716"/>
      <c r="BH52" s="716"/>
      <c r="BI52" s="717"/>
      <c r="BJ52" s="5"/>
      <c r="BK52" s="5"/>
      <c r="BL52" s="5"/>
      <c r="BM52" s="5"/>
      <c r="BN52" s="5"/>
      <c r="BO52" s="5"/>
      <c r="BP52" s="5"/>
      <c r="BQ52" s="118"/>
      <c r="BR52" s="118"/>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row>
    <row r="53" spans="1:207" s="22" customFormat="1" ht="15" customHeight="1">
      <c r="A53" s="7"/>
      <c r="B53" s="643"/>
      <c r="C53" s="644"/>
      <c r="D53" s="644"/>
      <c r="E53" s="644"/>
      <c r="F53" s="644"/>
      <c r="G53" s="644"/>
      <c r="H53" s="644"/>
      <c r="I53" s="644"/>
      <c r="J53" s="644"/>
      <c r="K53" s="644"/>
      <c r="L53" s="644"/>
      <c r="M53" s="644"/>
      <c r="N53" s="644"/>
      <c r="O53" s="644"/>
      <c r="P53" s="644"/>
      <c r="Q53" s="644"/>
      <c r="R53" s="644"/>
      <c r="S53" s="644"/>
      <c r="T53" s="644"/>
      <c r="U53" s="644"/>
      <c r="V53" s="644"/>
      <c r="W53" s="644"/>
      <c r="X53" s="644"/>
      <c r="Y53" s="644"/>
      <c r="Z53" s="644"/>
      <c r="AA53" s="644"/>
      <c r="AB53" s="644"/>
      <c r="AC53" s="644"/>
      <c r="AD53" s="644"/>
      <c r="AE53" s="644"/>
      <c r="AF53" s="645"/>
      <c r="AG53" s="8"/>
      <c r="AH53" s="715"/>
      <c r="AI53" s="716"/>
      <c r="AJ53" s="716"/>
      <c r="AK53" s="716"/>
      <c r="AL53" s="716"/>
      <c r="AM53" s="716"/>
      <c r="AN53" s="716"/>
      <c r="AO53" s="716"/>
      <c r="AP53" s="716"/>
      <c r="AQ53" s="716"/>
      <c r="AR53" s="716"/>
      <c r="AS53" s="716"/>
      <c r="AT53" s="716"/>
      <c r="AU53" s="716"/>
      <c r="AV53" s="716"/>
      <c r="AW53" s="716"/>
      <c r="AX53" s="716"/>
      <c r="AY53" s="716"/>
      <c r="AZ53" s="716"/>
      <c r="BA53" s="716"/>
      <c r="BB53" s="716"/>
      <c r="BC53" s="716"/>
      <c r="BD53" s="716"/>
      <c r="BE53" s="716"/>
      <c r="BF53" s="716"/>
      <c r="BG53" s="716"/>
      <c r="BH53" s="716"/>
      <c r="BI53" s="717"/>
      <c r="BJ53" s="5"/>
      <c r="BK53" s="5"/>
      <c r="BL53" s="5"/>
      <c r="BM53" s="5"/>
      <c r="BN53" s="5"/>
      <c r="BO53" s="5"/>
      <c r="BP53" s="5"/>
      <c r="BQ53" s="118"/>
      <c r="BR53" s="118"/>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row>
    <row r="54" spans="1:207" s="22" customFormat="1" ht="16">
      <c r="A54" s="7"/>
      <c r="B54" s="643"/>
      <c r="C54" s="644"/>
      <c r="D54" s="644"/>
      <c r="E54" s="644"/>
      <c r="F54" s="644"/>
      <c r="G54" s="644"/>
      <c r="H54" s="644"/>
      <c r="I54" s="644"/>
      <c r="J54" s="644"/>
      <c r="K54" s="644"/>
      <c r="L54" s="644"/>
      <c r="M54" s="644"/>
      <c r="N54" s="644"/>
      <c r="O54" s="644"/>
      <c r="P54" s="644"/>
      <c r="Q54" s="644"/>
      <c r="R54" s="644"/>
      <c r="S54" s="644"/>
      <c r="T54" s="644"/>
      <c r="U54" s="644"/>
      <c r="V54" s="644"/>
      <c r="W54" s="644"/>
      <c r="X54" s="644"/>
      <c r="Y54" s="644"/>
      <c r="Z54" s="644"/>
      <c r="AA54" s="644"/>
      <c r="AB54" s="644"/>
      <c r="AC54" s="644"/>
      <c r="AD54" s="644"/>
      <c r="AE54" s="644"/>
      <c r="AF54" s="645"/>
      <c r="AG54" s="8"/>
      <c r="AH54" s="715"/>
      <c r="AI54" s="716"/>
      <c r="AJ54" s="716"/>
      <c r="AK54" s="716"/>
      <c r="AL54" s="716"/>
      <c r="AM54" s="716"/>
      <c r="AN54" s="716"/>
      <c r="AO54" s="716"/>
      <c r="AP54" s="716"/>
      <c r="AQ54" s="716"/>
      <c r="AR54" s="716"/>
      <c r="AS54" s="716"/>
      <c r="AT54" s="716"/>
      <c r="AU54" s="716"/>
      <c r="AV54" s="716"/>
      <c r="AW54" s="716"/>
      <c r="AX54" s="716"/>
      <c r="AY54" s="716"/>
      <c r="AZ54" s="716"/>
      <c r="BA54" s="716"/>
      <c r="BB54" s="716"/>
      <c r="BC54" s="716"/>
      <c r="BD54" s="716"/>
      <c r="BE54" s="716"/>
      <c r="BF54" s="716"/>
      <c r="BG54" s="716"/>
      <c r="BH54" s="716"/>
      <c r="BI54" s="717"/>
      <c r="BJ54" s="5"/>
      <c r="BK54" s="5"/>
      <c r="BL54" s="5"/>
      <c r="BM54" s="5"/>
      <c r="BN54" s="5"/>
      <c r="BO54" s="5"/>
      <c r="BP54" s="5"/>
      <c r="BQ54" s="118"/>
      <c r="BR54" s="118"/>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row>
    <row r="55" spans="1:207" s="22" customFormat="1" ht="16">
      <c r="A55" s="7"/>
      <c r="B55" s="643"/>
      <c r="C55" s="644"/>
      <c r="D55" s="644"/>
      <c r="E55" s="644"/>
      <c r="F55" s="644"/>
      <c r="G55" s="644"/>
      <c r="H55" s="644"/>
      <c r="I55" s="644"/>
      <c r="J55" s="644"/>
      <c r="K55" s="644"/>
      <c r="L55" s="644"/>
      <c r="M55" s="644"/>
      <c r="N55" s="644"/>
      <c r="O55" s="644"/>
      <c r="P55" s="644"/>
      <c r="Q55" s="644"/>
      <c r="R55" s="644"/>
      <c r="S55" s="644"/>
      <c r="T55" s="644"/>
      <c r="U55" s="644"/>
      <c r="V55" s="644"/>
      <c r="W55" s="644"/>
      <c r="X55" s="644"/>
      <c r="Y55" s="644"/>
      <c r="Z55" s="644"/>
      <c r="AA55" s="644"/>
      <c r="AB55" s="644"/>
      <c r="AC55" s="644"/>
      <c r="AD55" s="644"/>
      <c r="AE55" s="644"/>
      <c r="AF55" s="645"/>
      <c r="AG55" s="8"/>
      <c r="AH55" s="715"/>
      <c r="AI55" s="716"/>
      <c r="AJ55" s="716"/>
      <c r="AK55" s="716"/>
      <c r="AL55" s="716"/>
      <c r="AM55" s="716"/>
      <c r="AN55" s="716"/>
      <c r="AO55" s="716"/>
      <c r="AP55" s="716"/>
      <c r="AQ55" s="716"/>
      <c r="AR55" s="716"/>
      <c r="AS55" s="716"/>
      <c r="AT55" s="716"/>
      <c r="AU55" s="716"/>
      <c r="AV55" s="716"/>
      <c r="AW55" s="716"/>
      <c r="AX55" s="716"/>
      <c r="AY55" s="716"/>
      <c r="AZ55" s="716"/>
      <c r="BA55" s="716"/>
      <c r="BB55" s="716"/>
      <c r="BC55" s="716"/>
      <c r="BD55" s="716"/>
      <c r="BE55" s="716"/>
      <c r="BF55" s="716"/>
      <c r="BG55" s="716"/>
      <c r="BH55" s="716"/>
      <c r="BI55" s="717"/>
      <c r="BJ55" s="5"/>
      <c r="BK55" s="5"/>
      <c r="BL55" s="5"/>
      <c r="BM55" s="5"/>
      <c r="BN55" s="5"/>
      <c r="BO55" s="5"/>
      <c r="BP55" s="5"/>
      <c r="BQ55" s="118"/>
      <c r="BR55" s="118"/>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row>
    <row r="56" spans="1:207" s="22" customFormat="1" ht="16">
      <c r="A56" s="7"/>
      <c r="B56" s="646"/>
      <c r="C56" s="647"/>
      <c r="D56" s="647"/>
      <c r="E56" s="647"/>
      <c r="F56" s="647"/>
      <c r="G56" s="647"/>
      <c r="H56" s="647"/>
      <c r="I56" s="647"/>
      <c r="J56" s="647"/>
      <c r="K56" s="647"/>
      <c r="L56" s="647"/>
      <c r="M56" s="647"/>
      <c r="N56" s="647"/>
      <c r="O56" s="647"/>
      <c r="P56" s="647"/>
      <c r="Q56" s="647"/>
      <c r="R56" s="647"/>
      <c r="S56" s="647"/>
      <c r="T56" s="647"/>
      <c r="U56" s="647"/>
      <c r="V56" s="647"/>
      <c r="W56" s="647"/>
      <c r="X56" s="647"/>
      <c r="Y56" s="647"/>
      <c r="Z56" s="647"/>
      <c r="AA56" s="647"/>
      <c r="AB56" s="647"/>
      <c r="AC56" s="647"/>
      <c r="AD56" s="647"/>
      <c r="AE56" s="647"/>
      <c r="AF56" s="648"/>
      <c r="AG56" s="8"/>
      <c r="AH56" s="718"/>
      <c r="AI56" s="719"/>
      <c r="AJ56" s="719"/>
      <c r="AK56" s="719"/>
      <c r="AL56" s="719"/>
      <c r="AM56" s="719"/>
      <c r="AN56" s="719"/>
      <c r="AO56" s="719"/>
      <c r="AP56" s="719"/>
      <c r="AQ56" s="719"/>
      <c r="AR56" s="719"/>
      <c r="AS56" s="719"/>
      <c r="AT56" s="719"/>
      <c r="AU56" s="719"/>
      <c r="AV56" s="719"/>
      <c r="AW56" s="719"/>
      <c r="AX56" s="719"/>
      <c r="AY56" s="719"/>
      <c r="AZ56" s="719"/>
      <c r="BA56" s="719"/>
      <c r="BB56" s="719"/>
      <c r="BC56" s="719"/>
      <c r="BD56" s="719"/>
      <c r="BE56" s="719"/>
      <c r="BF56" s="719"/>
      <c r="BG56" s="719"/>
      <c r="BH56" s="719"/>
      <c r="BI56" s="720"/>
      <c r="BJ56" s="5"/>
      <c r="BK56" s="5"/>
      <c r="BL56" s="5"/>
      <c r="BM56" s="5"/>
      <c r="BN56" s="5"/>
      <c r="BO56" s="5"/>
      <c r="BP56" s="5"/>
      <c r="BQ56" s="118"/>
      <c r="BR56" s="118"/>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row>
    <row r="57" spans="1:207" s="22" customFormat="1" ht="7.5" customHeight="1" thickBot="1">
      <c r="A57" s="7"/>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27"/>
      <c r="AI57" s="27"/>
      <c r="AJ57" s="27"/>
      <c r="AK57" s="27"/>
      <c r="AL57" s="27"/>
      <c r="AM57" s="27"/>
      <c r="AN57" s="27"/>
      <c r="AO57" s="27"/>
      <c r="AP57" s="27"/>
      <c r="AQ57" s="27"/>
      <c r="AR57" s="27"/>
      <c r="AS57" s="27"/>
      <c r="AT57" s="27"/>
      <c r="AU57" s="27"/>
      <c r="AV57" s="27"/>
      <c r="AW57" s="27"/>
      <c r="AX57" s="27"/>
      <c r="AY57" s="27"/>
      <c r="AZ57" s="27"/>
      <c r="BA57" s="27"/>
      <c r="BB57" s="28"/>
      <c r="BC57" s="28"/>
      <c r="BD57" s="28"/>
      <c r="BE57" s="28"/>
      <c r="BF57" s="29"/>
      <c r="BG57" s="29"/>
      <c r="BH57" s="29"/>
      <c r="BI57" s="29"/>
      <c r="BJ57" s="5"/>
      <c r="BK57" s="5"/>
      <c r="BL57" s="5"/>
      <c r="BM57" s="5"/>
      <c r="BN57" s="5"/>
      <c r="BO57" s="5"/>
      <c r="BP57" s="5"/>
      <c r="BQ57" s="118"/>
      <c r="BR57" s="118"/>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row>
    <row r="58" spans="1:207" s="22" customFormat="1" ht="17" thickBot="1">
      <c r="A58" s="7"/>
      <c r="B58" s="637" t="s">
        <v>38</v>
      </c>
      <c r="C58" s="638"/>
      <c r="D58" s="638"/>
      <c r="E58" s="638"/>
      <c r="F58" s="638"/>
      <c r="G58" s="638"/>
      <c r="H58" s="638"/>
      <c r="I58" s="638"/>
      <c r="J58" s="638"/>
      <c r="K58" s="638"/>
      <c r="L58" s="638"/>
      <c r="M58" s="638"/>
      <c r="N58" s="638"/>
      <c r="O58" s="638"/>
      <c r="P58" s="638"/>
      <c r="Q58" s="638"/>
      <c r="R58" s="638"/>
      <c r="S58" s="638"/>
      <c r="T58" s="638"/>
      <c r="U58" s="638"/>
      <c r="V58" s="638"/>
      <c r="W58" s="638"/>
      <c r="X58" s="638"/>
      <c r="Y58" s="638"/>
      <c r="Z58" s="638"/>
      <c r="AA58" s="638"/>
      <c r="AB58" s="638"/>
      <c r="AC58" s="638"/>
      <c r="AD58" s="638"/>
      <c r="AE58" s="638"/>
      <c r="AF58" s="639"/>
      <c r="AG58" s="8"/>
      <c r="AH58" s="30" t="s">
        <v>65</v>
      </c>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2"/>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row>
    <row r="59" spans="1:207" s="22" customFormat="1" ht="16">
      <c r="A59" s="7"/>
      <c r="B59" s="640"/>
      <c r="C59" s="641"/>
      <c r="D59" s="641"/>
      <c r="E59" s="641"/>
      <c r="F59" s="641"/>
      <c r="G59" s="641"/>
      <c r="H59" s="641"/>
      <c r="I59" s="641"/>
      <c r="J59" s="641"/>
      <c r="K59" s="641"/>
      <c r="L59" s="641"/>
      <c r="M59" s="641"/>
      <c r="N59" s="641"/>
      <c r="O59" s="641"/>
      <c r="P59" s="641"/>
      <c r="Q59" s="641"/>
      <c r="R59" s="641"/>
      <c r="S59" s="641"/>
      <c r="T59" s="641"/>
      <c r="U59" s="641"/>
      <c r="V59" s="641"/>
      <c r="W59" s="641"/>
      <c r="X59" s="641"/>
      <c r="Y59" s="641"/>
      <c r="Z59" s="641"/>
      <c r="AA59" s="641"/>
      <c r="AB59" s="641"/>
      <c r="AC59" s="641"/>
      <c r="AD59" s="641"/>
      <c r="AE59" s="641"/>
      <c r="AF59" s="642"/>
      <c r="AG59" s="8"/>
      <c r="AH59" s="33"/>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34"/>
      <c r="BJ59" s="21"/>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row>
    <row r="60" spans="1:207" s="22" customFormat="1" ht="16">
      <c r="A60" s="7"/>
      <c r="B60" s="643"/>
      <c r="C60" s="644"/>
      <c r="D60" s="644"/>
      <c r="E60" s="644"/>
      <c r="F60" s="644"/>
      <c r="G60" s="644"/>
      <c r="H60" s="644"/>
      <c r="I60" s="644"/>
      <c r="J60" s="644"/>
      <c r="K60" s="644"/>
      <c r="L60" s="644"/>
      <c r="M60" s="644"/>
      <c r="N60" s="644"/>
      <c r="O60" s="644"/>
      <c r="P60" s="644"/>
      <c r="Q60" s="644"/>
      <c r="R60" s="644"/>
      <c r="S60" s="644"/>
      <c r="T60" s="644"/>
      <c r="U60" s="644"/>
      <c r="V60" s="644"/>
      <c r="W60" s="644"/>
      <c r="X60" s="644"/>
      <c r="Y60" s="644"/>
      <c r="Z60" s="644"/>
      <c r="AA60" s="644"/>
      <c r="AB60" s="644"/>
      <c r="AC60" s="644"/>
      <c r="AD60" s="644"/>
      <c r="AE60" s="644"/>
      <c r="AF60" s="645"/>
      <c r="AG60" s="8"/>
      <c r="AH60" s="33"/>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34"/>
      <c r="BJ60" s="21"/>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row>
    <row r="61" spans="1:207" s="22" customFormat="1" ht="16">
      <c r="A61" s="7"/>
      <c r="B61" s="643"/>
      <c r="C61" s="644"/>
      <c r="D61" s="644"/>
      <c r="E61" s="644"/>
      <c r="F61" s="644"/>
      <c r="G61" s="644"/>
      <c r="H61" s="644"/>
      <c r="I61" s="644"/>
      <c r="J61" s="644"/>
      <c r="K61" s="644"/>
      <c r="L61" s="644"/>
      <c r="M61" s="644"/>
      <c r="N61" s="644"/>
      <c r="O61" s="644"/>
      <c r="P61" s="644"/>
      <c r="Q61" s="644"/>
      <c r="R61" s="644"/>
      <c r="S61" s="644"/>
      <c r="T61" s="644"/>
      <c r="U61" s="644"/>
      <c r="V61" s="644"/>
      <c r="W61" s="644"/>
      <c r="X61" s="644"/>
      <c r="Y61" s="644"/>
      <c r="Z61" s="644"/>
      <c r="AA61" s="644"/>
      <c r="AB61" s="644"/>
      <c r="AC61" s="644"/>
      <c r="AD61" s="644"/>
      <c r="AE61" s="644"/>
      <c r="AF61" s="645"/>
      <c r="AG61" s="8"/>
      <c r="AH61" s="33"/>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34"/>
      <c r="BJ61" s="21"/>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row>
    <row r="62" spans="1:207" s="22" customFormat="1" ht="15.75" customHeight="1">
      <c r="A62" s="7"/>
      <c r="B62" s="643"/>
      <c r="C62" s="644"/>
      <c r="D62" s="644"/>
      <c r="E62" s="644"/>
      <c r="F62" s="644"/>
      <c r="G62" s="644"/>
      <c r="H62" s="644"/>
      <c r="I62" s="644"/>
      <c r="J62" s="644"/>
      <c r="K62" s="644"/>
      <c r="L62" s="644"/>
      <c r="M62" s="644"/>
      <c r="N62" s="644"/>
      <c r="O62" s="644"/>
      <c r="P62" s="644"/>
      <c r="Q62" s="644"/>
      <c r="R62" s="644"/>
      <c r="S62" s="644"/>
      <c r="T62" s="644"/>
      <c r="U62" s="644"/>
      <c r="V62" s="644"/>
      <c r="W62" s="644"/>
      <c r="X62" s="644"/>
      <c r="Y62" s="644"/>
      <c r="Z62" s="644"/>
      <c r="AA62" s="644"/>
      <c r="AB62" s="644"/>
      <c r="AC62" s="644"/>
      <c r="AD62" s="644"/>
      <c r="AE62" s="644"/>
      <c r="AF62" s="645"/>
      <c r="AG62" s="8"/>
      <c r="AH62" s="33"/>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34"/>
      <c r="BJ62" s="3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row>
    <row r="63" spans="1:207" s="22" customFormat="1" ht="15.75" customHeight="1">
      <c r="A63" s="7"/>
      <c r="B63" s="643"/>
      <c r="C63" s="644"/>
      <c r="D63" s="644"/>
      <c r="E63" s="644"/>
      <c r="F63" s="644"/>
      <c r="G63" s="644"/>
      <c r="H63" s="644"/>
      <c r="I63" s="644"/>
      <c r="J63" s="644"/>
      <c r="K63" s="644"/>
      <c r="L63" s="644"/>
      <c r="M63" s="644"/>
      <c r="N63" s="644"/>
      <c r="O63" s="644"/>
      <c r="P63" s="644"/>
      <c r="Q63" s="644"/>
      <c r="R63" s="644"/>
      <c r="S63" s="644"/>
      <c r="T63" s="644"/>
      <c r="U63" s="644"/>
      <c r="V63" s="644"/>
      <c r="W63" s="644"/>
      <c r="X63" s="644"/>
      <c r="Y63" s="644"/>
      <c r="Z63" s="644"/>
      <c r="AA63" s="644"/>
      <c r="AB63" s="644"/>
      <c r="AC63" s="644"/>
      <c r="AD63" s="644"/>
      <c r="AE63" s="644"/>
      <c r="AF63" s="645"/>
      <c r="AG63" s="8"/>
      <c r="AH63" s="33"/>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34"/>
      <c r="BJ63" s="3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row>
    <row r="64" spans="1:207" s="22" customFormat="1" ht="15.75" customHeight="1">
      <c r="A64" s="7"/>
      <c r="B64" s="643"/>
      <c r="C64" s="644"/>
      <c r="D64" s="644"/>
      <c r="E64" s="644"/>
      <c r="F64" s="644"/>
      <c r="G64" s="644"/>
      <c r="H64" s="644"/>
      <c r="I64" s="644"/>
      <c r="J64" s="644"/>
      <c r="K64" s="644"/>
      <c r="L64" s="644"/>
      <c r="M64" s="644"/>
      <c r="N64" s="644"/>
      <c r="O64" s="644"/>
      <c r="P64" s="644"/>
      <c r="Q64" s="644"/>
      <c r="R64" s="644"/>
      <c r="S64" s="644"/>
      <c r="T64" s="644"/>
      <c r="U64" s="644"/>
      <c r="V64" s="644"/>
      <c r="W64" s="644"/>
      <c r="X64" s="644"/>
      <c r="Y64" s="644"/>
      <c r="Z64" s="644"/>
      <c r="AA64" s="644"/>
      <c r="AB64" s="644"/>
      <c r="AC64" s="644"/>
      <c r="AD64" s="644"/>
      <c r="AE64" s="644"/>
      <c r="AF64" s="645"/>
      <c r="AG64" s="8"/>
      <c r="AH64" s="33"/>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34"/>
      <c r="BJ64" s="3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row>
    <row r="65" spans="1:207" s="22" customFormat="1" ht="15.75" customHeight="1">
      <c r="A65" s="7"/>
      <c r="B65" s="643"/>
      <c r="C65" s="644"/>
      <c r="D65" s="644"/>
      <c r="E65" s="644"/>
      <c r="F65" s="644"/>
      <c r="G65" s="644"/>
      <c r="H65" s="644"/>
      <c r="I65" s="644"/>
      <c r="J65" s="644"/>
      <c r="K65" s="644"/>
      <c r="L65" s="644"/>
      <c r="M65" s="644"/>
      <c r="N65" s="644"/>
      <c r="O65" s="644"/>
      <c r="P65" s="644"/>
      <c r="Q65" s="644"/>
      <c r="R65" s="644"/>
      <c r="S65" s="644"/>
      <c r="T65" s="644"/>
      <c r="U65" s="644"/>
      <c r="V65" s="644"/>
      <c r="W65" s="644"/>
      <c r="X65" s="644"/>
      <c r="Y65" s="644"/>
      <c r="Z65" s="644"/>
      <c r="AA65" s="644"/>
      <c r="AB65" s="644"/>
      <c r="AC65" s="644"/>
      <c r="AD65" s="644"/>
      <c r="AE65" s="644"/>
      <c r="AF65" s="645"/>
      <c r="AG65" s="8"/>
      <c r="AH65" s="33"/>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34"/>
      <c r="BJ65" s="3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row>
    <row r="66" spans="1:207" s="22" customFormat="1" ht="15.75" customHeight="1">
      <c r="A66" s="7"/>
      <c r="B66" s="643"/>
      <c r="C66" s="644"/>
      <c r="D66" s="644"/>
      <c r="E66" s="644"/>
      <c r="F66" s="644"/>
      <c r="G66" s="644"/>
      <c r="H66" s="644"/>
      <c r="I66" s="644"/>
      <c r="J66" s="644"/>
      <c r="K66" s="644"/>
      <c r="L66" s="644"/>
      <c r="M66" s="644"/>
      <c r="N66" s="644"/>
      <c r="O66" s="644"/>
      <c r="P66" s="644"/>
      <c r="Q66" s="644"/>
      <c r="R66" s="644"/>
      <c r="S66" s="644"/>
      <c r="T66" s="644"/>
      <c r="U66" s="644"/>
      <c r="V66" s="644"/>
      <c r="W66" s="644"/>
      <c r="X66" s="644"/>
      <c r="Y66" s="644"/>
      <c r="Z66" s="644"/>
      <c r="AA66" s="644"/>
      <c r="AB66" s="644"/>
      <c r="AC66" s="644"/>
      <c r="AD66" s="644"/>
      <c r="AE66" s="644"/>
      <c r="AF66" s="645"/>
      <c r="AG66" s="8"/>
      <c r="AH66" s="33"/>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34"/>
      <c r="BJ66" s="3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row>
    <row r="67" spans="1:207" s="22" customFormat="1" ht="15.75" customHeight="1">
      <c r="A67" s="7"/>
      <c r="B67" s="643"/>
      <c r="C67" s="644"/>
      <c r="D67" s="644"/>
      <c r="E67" s="644"/>
      <c r="F67" s="644"/>
      <c r="G67" s="644"/>
      <c r="H67" s="644"/>
      <c r="I67" s="644"/>
      <c r="J67" s="644"/>
      <c r="K67" s="644"/>
      <c r="L67" s="644"/>
      <c r="M67" s="644"/>
      <c r="N67" s="644"/>
      <c r="O67" s="644"/>
      <c r="P67" s="644"/>
      <c r="Q67" s="644"/>
      <c r="R67" s="644"/>
      <c r="S67" s="644"/>
      <c r="T67" s="644"/>
      <c r="U67" s="644"/>
      <c r="V67" s="644"/>
      <c r="W67" s="644"/>
      <c r="X67" s="644"/>
      <c r="Y67" s="644"/>
      <c r="Z67" s="644"/>
      <c r="AA67" s="644"/>
      <c r="AB67" s="644"/>
      <c r="AC67" s="644"/>
      <c r="AD67" s="644"/>
      <c r="AE67" s="644"/>
      <c r="AF67" s="645"/>
      <c r="AG67" s="8"/>
      <c r="AH67" s="33"/>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34"/>
      <c r="BJ67" s="3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row>
    <row r="68" spans="1:207" s="22" customFormat="1" ht="15.75" customHeight="1">
      <c r="A68" s="7"/>
      <c r="B68" s="643"/>
      <c r="C68" s="644"/>
      <c r="D68" s="644"/>
      <c r="E68" s="644"/>
      <c r="F68" s="644"/>
      <c r="G68" s="644"/>
      <c r="H68" s="644"/>
      <c r="I68" s="644"/>
      <c r="J68" s="644"/>
      <c r="K68" s="644"/>
      <c r="L68" s="644"/>
      <c r="M68" s="644"/>
      <c r="N68" s="644"/>
      <c r="O68" s="644"/>
      <c r="P68" s="644"/>
      <c r="Q68" s="644"/>
      <c r="R68" s="644"/>
      <c r="S68" s="644"/>
      <c r="T68" s="644"/>
      <c r="U68" s="644"/>
      <c r="V68" s="644"/>
      <c r="W68" s="644"/>
      <c r="X68" s="644"/>
      <c r="Y68" s="644"/>
      <c r="Z68" s="644"/>
      <c r="AA68" s="644"/>
      <c r="AB68" s="644"/>
      <c r="AC68" s="644"/>
      <c r="AD68" s="644"/>
      <c r="AE68" s="644"/>
      <c r="AF68" s="645"/>
      <c r="AG68" s="8"/>
      <c r="AH68" s="33"/>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34"/>
      <c r="BJ68" s="3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row>
    <row r="69" spans="1:207" s="22" customFormat="1" ht="15.75" customHeight="1">
      <c r="A69" s="7"/>
      <c r="B69" s="643"/>
      <c r="C69" s="644"/>
      <c r="D69" s="644"/>
      <c r="E69" s="644"/>
      <c r="F69" s="644"/>
      <c r="G69" s="644"/>
      <c r="H69" s="644"/>
      <c r="I69" s="644"/>
      <c r="J69" s="644"/>
      <c r="K69" s="644"/>
      <c r="L69" s="644"/>
      <c r="M69" s="644"/>
      <c r="N69" s="644"/>
      <c r="O69" s="644"/>
      <c r="P69" s="644"/>
      <c r="Q69" s="644"/>
      <c r="R69" s="644"/>
      <c r="S69" s="644"/>
      <c r="T69" s="644"/>
      <c r="U69" s="644"/>
      <c r="V69" s="644"/>
      <c r="W69" s="644"/>
      <c r="X69" s="644"/>
      <c r="Y69" s="644"/>
      <c r="Z69" s="644"/>
      <c r="AA69" s="644"/>
      <c r="AB69" s="644"/>
      <c r="AC69" s="644"/>
      <c r="AD69" s="644"/>
      <c r="AE69" s="644"/>
      <c r="AF69" s="645"/>
      <c r="AG69" s="8"/>
      <c r="AH69" s="33"/>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34"/>
      <c r="BJ69" s="3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row>
    <row r="70" spans="1:207" s="22" customFormat="1" ht="15.75" customHeight="1">
      <c r="A70" s="7"/>
      <c r="B70" s="643"/>
      <c r="C70" s="644"/>
      <c r="D70" s="644"/>
      <c r="E70" s="644"/>
      <c r="F70" s="644"/>
      <c r="G70" s="644"/>
      <c r="H70" s="644"/>
      <c r="I70" s="644"/>
      <c r="J70" s="644"/>
      <c r="K70" s="644"/>
      <c r="L70" s="644"/>
      <c r="M70" s="644"/>
      <c r="N70" s="644"/>
      <c r="O70" s="644"/>
      <c r="P70" s="644"/>
      <c r="Q70" s="644"/>
      <c r="R70" s="644"/>
      <c r="S70" s="644"/>
      <c r="T70" s="644"/>
      <c r="U70" s="644"/>
      <c r="V70" s="644"/>
      <c r="W70" s="644"/>
      <c r="X70" s="644"/>
      <c r="Y70" s="644"/>
      <c r="Z70" s="644"/>
      <c r="AA70" s="644"/>
      <c r="AB70" s="644"/>
      <c r="AC70" s="644"/>
      <c r="AD70" s="644"/>
      <c r="AE70" s="644"/>
      <c r="AF70" s="645"/>
      <c r="AG70" s="8"/>
      <c r="AH70" s="33"/>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34"/>
      <c r="BJ70" s="3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row>
    <row r="71" spans="1:207" s="22" customFormat="1" ht="15.75" customHeight="1">
      <c r="A71" s="7"/>
      <c r="B71" s="643"/>
      <c r="C71" s="644"/>
      <c r="D71" s="644"/>
      <c r="E71" s="644"/>
      <c r="F71" s="644"/>
      <c r="G71" s="644"/>
      <c r="H71" s="644"/>
      <c r="I71" s="644"/>
      <c r="J71" s="644"/>
      <c r="K71" s="644"/>
      <c r="L71" s="644"/>
      <c r="M71" s="644"/>
      <c r="N71" s="644"/>
      <c r="O71" s="644"/>
      <c r="P71" s="644"/>
      <c r="Q71" s="644"/>
      <c r="R71" s="644"/>
      <c r="S71" s="644"/>
      <c r="T71" s="644"/>
      <c r="U71" s="644"/>
      <c r="V71" s="644"/>
      <c r="W71" s="644"/>
      <c r="X71" s="644"/>
      <c r="Y71" s="644"/>
      <c r="Z71" s="644"/>
      <c r="AA71" s="644"/>
      <c r="AB71" s="644"/>
      <c r="AC71" s="644"/>
      <c r="AD71" s="644"/>
      <c r="AE71" s="644"/>
      <c r="AF71" s="645"/>
      <c r="AG71" s="8"/>
      <c r="AH71" s="33"/>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34"/>
      <c r="BJ71" s="3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row>
    <row r="72" spans="1:207" s="39" customFormat="1" ht="15" customHeight="1">
      <c r="A72" s="36"/>
      <c r="B72" s="643"/>
      <c r="C72" s="644"/>
      <c r="D72" s="644"/>
      <c r="E72" s="644"/>
      <c r="F72" s="644"/>
      <c r="G72" s="644"/>
      <c r="H72" s="644"/>
      <c r="I72" s="644"/>
      <c r="J72" s="644"/>
      <c r="K72" s="644"/>
      <c r="L72" s="644"/>
      <c r="M72" s="644"/>
      <c r="N72" s="644"/>
      <c r="O72" s="644"/>
      <c r="P72" s="644"/>
      <c r="Q72" s="644"/>
      <c r="R72" s="644"/>
      <c r="S72" s="644"/>
      <c r="T72" s="644"/>
      <c r="U72" s="644"/>
      <c r="V72" s="644"/>
      <c r="W72" s="644"/>
      <c r="X72" s="644"/>
      <c r="Y72" s="644"/>
      <c r="Z72" s="644"/>
      <c r="AA72" s="644"/>
      <c r="AB72" s="644"/>
      <c r="AC72" s="644"/>
      <c r="AD72" s="644"/>
      <c r="AE72" s="644"/>
      <c r="AF72" s="645"/>
      <c r="AG72" s="4"/>
      <c r="AH72" s="33"/>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34"/>
      <c r="BJ72" s="35"/>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c r="EL72" s="38"/>
      <c r="EM72" s="38"/>
      <c r="EN72" s="38"/>
      <c r="EO72" s="38"/>
      <c r="EP72" s="38"/>
      <c r="EQ72" s="38"/>
      <c r="ER72" s="38"/>
      <c r="ES72" s="38"/>
      <c r="ET72" s="38"/>
      <c r="EU72" s="38"/>
      <c r="EV72" s="38"/>
      <c r="EW72" s="38"/>
      <c r="EX72" s="38"/>
      <c r="EY72" s="38"/>
      <c r="EZ72" s="38"/>
      <c r="FA72" s="38"/>
      <c r="FB72" s="38"/>
      <c r="FC72" s="38"/>
      <c r="FD72" s="38"/>
      <c r="FE72" s="38"/>
      <c r="FF72" s="38"/>
      <c r="FG72" s="38"/>
      <c r="FH72" s="38"/>
      <c r="FI72" s="38"/>
      <c r="FJ72" s="38"/>
      <c r="FK72" s="38"/>
      <c r="FL72" s="38"/>
      <c r="FM72" s="38"/>
      <c r="FN72" s="38"/>
      <c r="FO72" s="38"/>
      <c r="FP72" s="38"/>
      <c r="FQ72" s="38"/>
      <c r="FR72" s="38"/>
      <c r="FS72" s="38"/>
      <c r="FT72" s="38"/>
      <c r="FU72" s="38"/>
      <c r="FV72" s="38"/>
      <c r="FW72" s="38"/>
      <c r="FX72" s="38"/>
      <c r="FY72" s="38"/>
      <c r="FZ72" s="38"/>
      <c r="GA72" s="38"/>
      <c r="GB72" s="38"/>
      <c r="GC72" s="38"/>
      <c r="GD72" s="38"/>
      <c r="GE72" s="38"/>
      <c r="GF72" s="38"/>
      <c r="GG72" s="38"/>
      <c r="GH72" s="38"/>
      <c r="GI72" s="38"/>
      <c r="GJ72" s="38"/>
      <c r="GK72" s="38"/>
      <c r="GL72" s="38"/>
      <c r="GM72" s="38"/>
      <c r="GN72" s="38"/>
      <c r="GO72" s="38"/>
      <c r="GP72" s="38"/>
      <c r="GQ72" s="38"/>
      <c r="GR72" s="38"/>
      <c r="GS72" s="38"/>
      <c r="GT72" s="38"/>
      <c r="GU72" s="38"/>
      <c r="GV72" s="38"/>
      <c r="GW72" s="38"/>
      <c r="GX72" s="38"/>
      <c r="GY72" s="38"/>
    </row>
    <row r="73" spans="1:207" s="39" customFormat="1" ht="15" customHeight="1">
      <c r="A73" s="36"/>
      <c r="B73" s="643"/>
      <c r="C73" s="644"/>
      <c r="D73" s="644"/>
      <c r="E73" s="644"/>
      <c r="F73" s="644"/>
      <c r="G73" s="644"/>
      <c r="H73" s="644"/>
      <c r="I73" s="644"/>
      <c r="J73" s="644"/>
      <c r="K73" s="644"/>
      <c r="L73" s="644"/>
      <c r="M73" s="644"/>
      <c r="N73" s="644"/>
      <c r="O73" s="644"/>
      <c r="P73" s="644"/>
      <c r="Q73" s="644"/>
      <c r="R73" s="644"/>
      <c r="S73" s="644"/>
      <c r="T73" s="644"/>
      <c r="U73" s="644"/>
      <c r="V73" s="644"/>
      <c r="W73" s="644"/>
      <c r="X73" s="644"/>
      <c r="Y73" s="644"/>
      <c r="Z73" s="644"/>
      <c r="AA73" s="644"/>
      <c r="AB73" s="644"/>
      <c r="AC73" s="644"/>
      <c r="AD73" s="644"/>
      <c r="AE73" s="644"/>
      <c r="AF73" s="645"/>
      <c r="AG73" s="4"/>
      <c r="AH73" s="33"/>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34"/>
      <c r="BJ73" s="37"/>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8"/>
      <c r="DF73" s="38"/>
      <c r="DG73" s="38"/>
      <c r="DH73" s="38"/>
      <c r="DI73" s="38"/>
      <c r="DJ73" s="38"/>
      <c r="DK73" s="38"/>
      <c r="DL73" s="38"/>
      <c r="DM73" s="38"/>
      <c r="DN73" s="38"/>
      <c r="DO73" s="38"/>
      <c r="DP73" s="38"/>
      <c r="DQ73" s="38"/>
      <c r="DR73" s="38"/>
      <c r="DS73" s="38"/>
      <c r="DT73" s="38"/>
      <c r="DU73" s="38"/>
      <c r="DV73" s="38"/>
      <c r="DW73" s="38"/>
      <c r="DX73" s="38"/>
      <c r="DY73" s="38"/>
      <c r="DZ73" s="38"/>
      <c r="EA73" s="38"/>
      <c r="EB73" s="38"/>
      <c r="EC73" s="38"/>
      <c r="ED73" s="38"/>
      <c r="EE73" s="38"/>
      <c r="EF73" s="38"/>
      <c r="EG73" s="38"/>
      <c r="EH73" s="38"/>
      <c r="EI73" s="38"/>
      <c r="EJ73" s="38"/>
      <c r="EK73" s="38"/>
      <c r="EL73" s="38"/>
      <c r="EM73" s="38"/>
      <c r="EN73" s="38"/>
      <c r="EO73" s="38"/>
      <c r="EP73" s="38"/>
      <c r="EQ73" s="38"/>
      <c r="ER73" s="38"/>
      <c r="ES73" s="38"/>
      <c r="ET73" s="38"/>
      <c r="EU73" s="38"/>
      <c r="EV73" s="38"/>
      <c r="EW73" s="38"/>
      <c r="EX73" s="38"/>
      <c r="EY73" s="38"/>
      <c r="EZ73" s="38"/>
      <c r="FA73" s="38"/>
      <c r="FB73" s="38"/>
      <c r="FC73" s="38"/>
      <c r="FD73" s="38"/>
      <c r="FE73" s="38"/>
      <c r="FF73" s="38"/>
      <c r="FG73" s="38"/>
      <c r="FH73" s="38"/>
      <c r="FI73" s="38"/>
      <c r="FJ73" s="38"/>
      <c r="FK73" s="38"/>
      <c r="FL73" s="38"/>
      <c r="FM73" s="38"/>
      <c r="FN73" s="38"/>
      <c r="FO73" s="38"/>
      <c r="FP73" s="38"/>
      <c r="FQ73" s="38"/>
      <c r="FR73" s="38"/>
      <c r="FS73" s="38"/>
      <c r="FT73" s="38"/>
      <c r="FU73" s="38"/>
      <c r="FV73" s="38"/>
      <c r="FW73" s="38"/>
      <c r="FX73" s="38"/>
      <c r="FY73" s="38"/>
      <c r="FZ73" s="38"/>
      <c r="GA73" s="38"/>
      <c r="GB73" s="38"/>
      <c r="GC73" s="38"/>
      <c r="GD73" s="38"/>
      <c r="GE73" s="38"/>
      <c r="GF73" s="38"/>
      <c r="GG73" s="38"/>
      <c r="GH73" s="38"/>
      <c r="GI73" s="38"/>
      <c r="GJ73" s="38"/>
      <c r="GK73" s="38"/>
      <c r="GL73" s="38"/>
      <c r="GM73" s="38"/>
      <c r="GN73" s="38"/>
      <c r="GO73" s="38"/>
      <c r="GP73" s="38"/>
      <c r="GQ73" s="38"/>
      <c r="GR73" s="38"/>
      <c r="GS73" s="38"/>
      <c r="GT73" s="38"/>
      <c r="GU73" s="38"/>
      <c r="GV73" s="38"/>
      <c r="GW73" s="38"/>
      <c r="GX73" s="38"/>
      <c r="GY73" s="38"/>
    </row>
    <row r="74" spans="1:207" s="39" customFormat="1" ht="15" customHeight="1">
      <c r="A74" s="36"/>
      <c r="B74" s="643"/>
      <c r="C74" s="644"/>
      <c r="D74" s="644"/>
      <c r="E74" s="644"/>
      <c r="F74" s="644"/>
      <c r="G74" s="644"/>
      <c r="H74" s="644"/>
      <c r="I74" s="644"/>
      <c r="J74" s="644"/>
      <c r="K74" s="644"/>
      <c r="L74" s="644"/>
      <c r="M74" s="644"/>
      <c r="N74" s="644"/>
      <c r="O74" s="644"/>
      <c r="P74" s="644"/>
      <c r="Q74" s="644"/>
      <c r="R74" s="644"/>
      <c r="S74" s="644"/>
      <c r="T74" s="644"/>
      <c r="U74" s="644"/>
      <c r="V74" s="644"/>
      <c r="W74" s="644"/>
      <c r="X74" s="644"/>
      <c r="Y74" s="644"/>
      <c r="Z74" s="644"/>
      <c r="AA74" s="644"/>
      <c r="AB74" s="644"/>
      <c r="AC74" s="644"/>
      <c r="AD74" s="644"/>
      <c r="AE74" s="644"/>
      <c r="AF74" s="645"/>
      <c r="AG74" s="4"/>
      <c r="AH74" s="33"/>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34"/>
      <c r="BJ74" s="37"/>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c r="DB74" s="38"/>
      <c r="DC74" s="38"/>
      <c r="DD74" s="38"/>
      <c r="DE74" s="38"/>
      <c r="DF74" s="38"/>
      <c r="DG74" s="38"/>
      <c r="DH74" s="38"/>
      <c r="DI74" s="38"/>
      <c r="DJ74" s="38"/>
      <c r="DK74" s="38"/>
      <c r="DL74" s="38"/>
      <c r="DM74" s="38"/>
      <c r="DN74" s="38"/>
      <c r="DO74" s="38"/>
      <c r="DP74" s="38"/>
      <c r="DQ74" s="38"/>
      <c r="DR74" s="38"/>
      <c r="DS74" s="38"/>
      <c r="DT74" s="38"/>
      <c r="DU74" s="38"/>
      <c r="DV74" s="38"/>
      <c r="DW74" s="38"/>
      <c r="DX74" s="38"/>
      <c r="DY74" s="38"/>
      <c r="DZ74" s="38"/>
      <c r="EA74" s="38"/>
      <c r="EB74" s="38"/>
      <c r="EC74" s="38"/>
      <c r="ED74" s="38"/>
      <c r="EE74" s="38"/>
      <c r="EF74" s="38"/>
      <c r="EG74" s="38"/>
      <c r="EH74" s="38"/>
      <c r="EI74" s="38"/>
      <c r="EJ74" s="38"/>
      <c r="EK74" s="38"/>
      <c r="EL74" s="38"/>
      <c r="EM74" s="38"/>
      <c r="EN74" s="38"/>
      <c r="EO74" s="38"/>
      <c r="EP74" s="38"/>
      <c r="EQ74" s="38"/>
      <c r="ER74" s="38"/>
      <c r="ES74" s="38"/>
      <c r="ET74" s="38"/>
      <c r="EU74" s="38"/>
      <c r="EV74" s="38"/>
      <c r="EW74" s="38"/>
      <c r="EX74" s="38"/>
      <c r="EY74" s="38"/>
      <c r="EZ74" s="38"/>
      <c r="FA74" s="38"/>
      <c r="FB74" s="38"/>
      <c r="FC74" s="38"/>
      <c r="FD74" s="38"/>
      <c r="FE74" s="38"/>
      <c r="FF74" s="38"/>
      <c r="FG74" s="38"/>
      <c r="FH74" s="38"/>
      <c r="FI74" s="38"/>
      <c r="FJ74" s="38"/>
      <c r="FK74" s="38"/>
      <c r="FL74" s="38"/>
      <c r="FM74" s="38"/>
      <c r="FN74" s="38"/>
      <c r="FO74" s="38"/>
      <c r="FP74" s="38"/>
      <c r="FQ74" s="38"/>
      <c r="FR74" s="38"/>
      <c r="FS74" s="38"/>
      <c r="FT74" s="38"/>
      <c r="FU74" s="38"/>
      <c r="FV74" s="38"/>
      <c r="FW74" s="38"/>
      <c r="FX74" s="38"/>
      <c r="FY74" s="38"/>
      <c r="FZ74" s="38"/>
      <c r="GA74" s="38"/>
      <c r="GB74" s="38"/>
      <c r="GC74" s="38"/>
      <c r="GD74" s="38"/>
      <c r="GE74" s="38"/>
      <c r="GF74" s="38"/>
      <c r="GG74" s="38"/>
      <c r="GH74" s="38"/>
      <c r="GI74" s="38"/>
      <c r="GJ74" s="38"/>
      <c r="GK74" s="38"/>
      <c r="GL74" s="38"/>
      <c r="GM74" s="38"/>
      <c r="GN74" s="38"/>
      <c r="GO74" s="38"/>
      <c r="GP74" s="38"/>
      <c r="GQ74" s="38"/>
      <c r="GR74" s="38"/>
      <c r="GS74" s="38"/>
      <c r="GT74" s="38"/>
      <c r="GU74" s="38"/>
      <c r="GV74" s="38"/>
      <c r="GW74" s="38"/>
      <c r="GX74" s="38"/>
      <c r="GY74" s="38"/>
    </row>
    <row r="75" spans="1:207" s="39" customFormat="1" ht="15" customHeight="1">
      <c r="A75" s="36"/>
      <c r="B75" s="643"/>
      <c r="C75" s="644"/>
      <c r="D75" s="644"/>
      <c r="E75" s="644"/>
      <c r="F75" s="644"/>
      <c r="G75" s="644"/>
      <c r="H75" s="644"/>
      <c r="I75" s="644"/>
      <c r="J75" s="644"/>
      <c r="K75" s="644"/>
      <c r="L75" s="644"/>
      <c r="M75" s="644"/>
      <c r="N75" s="644"/>
      <c r="O75" s="644"/>
      <c r="P75" s="644"/>
      <c r="Q75" s="644"/>
      <c r="R75" s="644"/>
      <c r="S75" s="644"/>
      <c r="T75" s="644"/>
      <c r="U75" s="644"/>
      <c r="V75" s="644"/>
      <c r="W75" s="644"/>
      <c r="X75" s="644"/>
      <c r="Y75" s="644"/>
      <c r="Z75" s="644"/>
      <c r="AA75" s="644"/>
      <c r="AB75" s="644"/>
      <c r="AC75" s="644"/>
      <c r="AD75" s="644"/>
      <c r="AE75" s="644"/>
      <c r="AF75" s="645"/>
      <c r="AG75" s="4"/>
      <c r="AH75" s="33"/>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34"/>
      <c r="BJ75" s="37"/>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c r="DB75" s="38"/>
      <c r="DC75" s="38"/>
      <c r="DD75" s="38"/>
      <c r="DE75" s="38"/>
      <c r="DF75" s="38"/>
      <c r="DG75" s="38"/>
      <c r="DH75" s="38"/>
      <c r="DI75" s="38"/>
      <c r="DJ75" s="38"/>
      <c r="DK75" s="38"/>
      <c r="DL75" s="38"/>
      <c r="DM75" s="38"/>
      <c r="DN75" s="38"/>
      <c r="DO75" s="38"/>
      <c r="DP75" s="38"/>
      <c r="DQ75" s="38"/>
      <c r="DR75" s="38"/>
      <c r="DS75" s="38"/>
      <c r="DT75" s="38"/>
      <c r="DU75" s="38"/>
      <c r="DV75" s="38"/>
      <c r="DW75" s="38"/>
      <c r="DX75" s="38"/>
      <c r="DY75" s="38"/>
      <c r="DZ75" s="38"/>
      <c r="EA75" s="38"/>
      <c r="EB75" s="38"/>
      <c r="EC75" s="38"/>
      <c r="ED75" s="38"/>
      <c r="EE75" s="38"/>
      <c r="EF75" s="38"/>
      <c r="EG75" s="38"/>
      <c r="EH75" s="38"/>
      <c r="EI75" s="38"/>
      <c r="EJ75" s="38"/>
      <c r="EK75" s="38"/>
      <c r="EL75" s="38"/>
      <c r="EM75" s="38"/>
      <c r="EN75" s="38"/>
      <c r="EO75" s="38"/>
      <c r="EP75" s="38"/>
      <c r="EQ75" s="38"/>
      <c r="ER75" s="38"/>
      <c r="ES75" s="38"/>
      <c r="ET75" s="38"/>
      <c r="EU75" s="38"/>
      <c r="EV75" s="38"/>
      <c r="EW75" s="38"/>
      <c r="EX75" s="38"/>
      <c r="EY75" s="38"/>
      <c r="EZ75" s="38"/>
      <c r="FA75" s="38"/>
      <c r="FB75" s="38"/>
      <c r="FC75" s="38"/>
      <c r="FD75" s="38"/>
      <c r="FE75" s="38"/>
      <c r="FF75" s="38"/>
      <c r="FG75" s="38"/>
      <c r="FH75" s="38"/>
      <c r="FI75" s="38"/>
      <c r="FJ75" s="38"/>
      <c r="FK75" s="38"/>
      <c r="FL75" s="38"/>
      <c r="FM75" s="38"/>
      <c r="FN75" s="38"/>
      <c r="FO75" s="38"/>
      <c r="FP75" s="38"/>
      <c r="FQ75" s="38"/>
      <c r="FR75" s="38"/>
      <c r="FS75" s="38"/>
      <c r="FT75" s="38"/>
      <c r="FU75" s="38"/>
      <c r="FV75" s="38"/>
      <c r="FW75" s="38"/>
      <c r="FX75" s="38"/>
      <c r="FY75" s="38"/>
      <c r="FZ75" s="38"/>
      <c r="GA75" s="38"/>
      <c r="GB75" s="38"/>
      <c r="GC75" s="38"/>
      <c r="GD75" s="38"/>
      <c r="GE75" s="38"/>
      <c r="GF75" s="38"/>
      <c r="GG75" s="38"/>
      <c r="GH75" s="38"/>
      <c r="GI75" s="38"/>
      <c r="GJ75" s="38"/>
      <c r="GK75" s="38"/>
      <c r="GL75" s="38"/>
      <c r="GM75" s="38"/>
      <c r="GN75" s="38"/>
      <c r="GO75" s="38"/>
      <c r="GP75" s="38"/>
      <c r="GQ75" s="38"/>
      <c r="GR75" s="38"/>
      <c r="GS75" s="38"/>
      <c r="GT75" s="38"/>
      <c r="GU75" s="38"/>
      <c r="GV75" s="38"/>
      <c r="GW75" s="38"/>
      <c r="GX75" s="38"/>
      <c r="GY75" s="38"/>
    </row>
    <row r="76" spans="1:207" s="39" customFormat="1" ht="15" customHeight="1">
      <c r="A76" s="36"/>
      <c r="B76" s="643"/>
      <c r="C76" s="644"/>
      <c r="D76" s="644"/>
      <c r="E76" s="644"/>
      <c r="F76" s="644"/>
      <c r="G76" s="644"/>
      <c r="H76" s="644"/>
      <c r="I76" s="644"/>
      <c r="J76" s="644"/>
      <c r="K76" s="644"/>
      <c r="L76" s="644"/>
      <c r="M76" s="644"/>
      <c r="N76" s="644"/>
      <c r="O76" s="644"/>
      <c r="P76" s="644"/>
      <c r="Q76" s="644"/>
      <c r="R76" s="644"/>
      <c r="S76" s="644"/>
      <c r="T76" s="644"/>
      <c r="U76" s="644"/>
      <c r="V76" s="644"/>
      <c r="W76" s="644"/>
      <c r="X76" s="644"/>
      <c r="Y76" s="644"/>
      <c r="Z76" s="644"/>
      <c r="AA76" s="644"/>
      <c r="AB76" s="644"/>
      <c r="AC76" s="644"/>
      <c r="AD76" s="644"/>
      <c r="AE76" s="644"/>
      <c r="AF76" s="645"/>
      <c r="AG76" s="4"/>
      <c r="AH76" s="33"/>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34"/>
      <c r="BJ76" s="37"/>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c r="EL76" s="38"/>
      <c r="EM76" s="38"/>
      <c r="EN76" s="38"/>
      <c r="EO76" s="38"/>
      <c r="EP76" s="38"/>
      <c r="EQ76" s="38"/>
      <c r="ER76" s="38"/>
      <c r="ES76" s="38"/>
      <c r="ET76" s="38"/>
      <c r="EU76" s="38"/>
      <c r="EV76" s="38"/>
      <c r="EW76" s="38"/>
      <c r="EX76" s="38"/>
      <c r="EY76" s="38"/>
      <c r="EZ76" s="38"/>
      <c r="FA76" s="38"/>
      <c r="FB76" s="38"/>
      <c r="FC76" s="38"/>
      <c r="FD76" s="38"/>
      <c r="FE76" s="38"/>
      <c r="FF76" s="38"/>
      <c r="FG76" s="38"/>
      <c r="FH76" s="38"/>
      <c r="FI76" s="38"/>
      <c r="FJ76" s="38"/>
      <c r="FK76" s="38"/>
      <c r="FL76" s="38"/>
      <c r="FM76" s="38"/>
      <c r="FN76" s="38"/>
      <c r="FO76" s="38"/>
      <c r="FP76" s="38"/>
      <c r="FQ76" s="38"/>
      <c r="FR76" s="38"/>
      <c r="FS76" s="38"/>
      <c r="FT76" s="38"/>
      <c r="FU76" s="38"/>
      <c r="FV76" s="38"/>
      <c r="FW76" s="38"/>
      <c r="FX76" s="38"/>
      <c r="FY76" s="38"/>
      <c r="FZ76" s="38"/>
      <c r="GA76" s="38"/>
      <c r="GB76" s="38"/>
      <c r="GC76" s="38"/>
      <c r="GD76" s="38"/>
      <c r="GE76" s="38"/>
      <c r="GF76" s="38"/>
      <c r="GG76" s="38"/>
      <c r="GH76" s="38"/>
      <c r="GI76" s="38"/>
      <c r="GJ76" s="38"/>
      <c r="GK76" s="38"/>
      <c r="GL76" s="38"/>
      <c r="GM76" s="38"/>
      <c r="GN76" s="38"/>
      <c r="GO76" s="38"/>
      <c r="GP76" s="38"/>
      <c r="GQ76" s="38"/>
      <c r="GR76" s="38"/>
      <c r="GS76" s="38"/>
      <c r="GT76" s="38"/>
      <c r="GU76" s="38"/>
      <c r="GV76" s="38"/>
      <c r="GW76" s="38"/>
      <c r="GX76" s="38"/>
      <c r="GY76" s="38"/>
    </row>
    <row r="77" spans="1:207" s="39" customFormat="1" ht="15" customHeight="1">
      <c r="A77" s="36"/>
      <c r="B77" s="643"/>
      <c r="C77" s="644"/>
      <c r="D77" s="644"/>
      <c r="E77" s="644"/>
      <c r="F77" s="644"/>
      <c r="G77" s="644"/>
      <c r="H77" s="644"/>
      <c r="I77" s="644"/>
      <c r="J77" s="644"/>
      <c r="K77" s="644"/>
      <c r="L77" s="644"/>
      <c r="M77" s="644"/>
      <c r="N77" s="644"/>
      <c r="O77" s="644"/>
      <c r="P77" s="644"/>
      <c r="Q77" s="644"/>
      <c r="R77" s="644"/>
      <c r="S77" s="644"/>
      <c r="T77" s="644"/>
      <c r="U77" s="644"/>
      <c r="V77" s="644"/>
      <c r="W77" s="644"/>
      <c r="X77" s="644"/>
      <c r="Y77" s="644"/>
      <c r="Z77" s="644"/>
      <c r="AA77" s="644"/>
      <c r="AB77" s="644"/>
      <c r="AC77" s="644"/>
      <c r="AD77" s="644"/>
      <c r="AE77" s="644"/>
      <c r="AF77" s="645"/>
      <c r="AG77" s="4"/>
      <c r="AH77" s="33"/>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34"/>
      <c r="BJ77" s="37"/>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c r="EL77" s="38"/>
      <c r="EM77" s="38"/>
      <c r="EN77" s="38"/>
      <c r="EO77" s="38"/>
      <c r="EP77" s="38"/>
      <c r="EQ77" s="38"/>
      <c r="ER77" s="38"/>
      <c r="ES77" s="38"/>
      <c r="ET77" s="38"/>
      <c r="EU77" s="38"/>
      <c r="EV77" s="38"/>
      <c r="EW77" s="38"/>
      <c r="EX77" s="38"/>
      <c r="EY77" s="38"/>
      <c r="EZ77" s="38"/>
      <c r="FA77" s="38"/>
      <c r="FB77" s="38"/>
      <c r="FC77" s="38"/>
      <c r="FD77" s="38"/>
      <c r="FE77" s="38"/>
      <c r="FF77" s="38"/>
      <c r="FG77" s="38"/>
      <c r="FH77" s="38"/>
      <c r="FI77" s="38"/>
      <c r="FJ77" s="38"/>
      <c r="FK77" s="38"/>
      <c r="FL77" s="38"/>
      <c r="FM77" s="38"/>
      <c r="FN77" s="38"/>
      <c r="FO77" s="38"/>
      <c r="FP77" s="38"/>
      <c r="FQ77" s="38"/>
      <c r="FR77" s="38"/>
      <c r="FS77" s="38"/>
      <c r="FT77" s="38"/>
      <c r="FU77" s="38"/>
      <c r="FV77" s="38"/>
      <c r="FW77" s="38"/>
      <c r="FX77" s="38"/>
      <c r="FY77" s="38"/>
      <c r="FZ77" s="38"/>
      <c r="GA77" s="38"/>
      <c r="GB77" s="38"/>
      <c r="GC77" s="38"/>
      <c r="GD77" s="38"/>
      <c r="GE77" s="38"/>
      <c r="GF77" s="38"/>
      <c r="GG77" s="38"/>
      <c r="GH77" s="38"/>
      <c r="GI77" s="38"/>
      <c r="GJ77" s="38"/>
      <c r="GK77" s="38"/>
      <c r="GL77" s="38"/>
      <c r="GM77" s="38"/>
      <c r="GN77" s="38"/>
      <c r="GO77" s="38"/>
      <c r="GP77" s="38"/>
      <c r="GQ77" s="38"/>
      <c r="GR77" s="38"/>
      <c r="GS77" s="38"/>
      <c r="GT77" s="38"/>
      <c r="GU77" s="38"/>
      <c r="GV77" s="38"/>
      <c r="GW77" s="38"/>
      <c r="GX77" s="38"/>
      <c r="GY77" s="38"/>
    </row>
    <row r="78" spans="1:207" s="39" customFormat="1" ht="15" customHeight="1">
      <c r="A78" s="36"/>
      <c r="B78" s="643"/>
      <c r="C78" s="644"/>
      <c r="D78" s="644"/>
      <c r="E78" s="644"/>
      <c r="F78" s="644"/>
      <c r="G78" s="644"/>
      <c r="H78" s="644"/>
      <c r="I78" s="644"/>
      <c r="J78" s="644"/>
      <c r="K78" s="644"/>
      <c r="L78" s="644"/>
      <c r="M78" s="644"/>
      <c r="N78" s="644"/>
      <c r="O78" s="644"/>
      <c r="P78" s="644"/>
      <c r="Q78" s="644"/>
      <c r="R78" s="644"/>
      <c r="S78" s="644"/>
      <c r="T78" s="644"/>
      <c r="U78" s="644"/>
      <c r="V78" s="644"/>
      <c r="W78" s="644"/>
      <c r="X78" s="644"/>
      <c r="Y78" s="644"/>
      <c r="Z78" s="644"/>
      <c r="AA78" s="644"/>
      <c r="AB78" s="644"/>
      <c r="AC78" s="644"/>
      <c r="AD78" s="644"/>
      <c r="AE78" s="644"/>
      <c r="AF78" s="645"/>
      <c r="AG78" s="4"/>
      <c r="AH78" s="33"/>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34"/>
      <c r="BJ78" s="37"/>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8"/>
      <c r="CW78" s="38"/>
      <c r="CX78" s="38"/>
      <c r="CY78" s="38"/>
      <c r="CZ78" s="38"/>
      <c r="DA78" s="38"/>
      <c r="DB78" s="38"/>
      <c r="DC78" s="38"/>
      <c r="DD78" s="38"/>
      <c r="DE78" s="38"/>
      <c r="DF78" s="38"/>
      <c r="DG78" s="38"/>
      <c r="DH78" s="38"/>
      <c r="DI78" s="38"/>
      <c r="DJ78" s="38"/>
      <c r="DK78" s="38"/>
      <c r="DL78" s="38"/>
      <c r="DM78" s="38"/>
      <c r="DN78" s="38"/>
      <c r="DO78" s="38"/>
      <c r="DP78" s="38"/>
      <c r="DQ78" s="38"/>
      <c r="DR78" s="38"/>
      <c r="DS78" s="38"/>
      <c r="DT78" s="38"/>
      <c r="DU78" s="38"/>
      <c r="DV78" s="38"/>
      <c r="DW78" s="38"/>
      <c r="DX78" s="38"/>
      <c r="DY78" s="38"/>
      <c r="DZ78" s="38"/>
      <c r="EA78" s="38"/>
      <c r="EB78" s="38"/>
      <c r="EC78" s="38"/>
      <c r="ED78" s="38"/>
      <c r="EE78" s="38"/>
      <c r="EF78" s="38"/>
      <c r="EG78" s="38"/>
      <c r="EH78" s="38"/>
      <c r="EI78" s="38"/>
      <c r="EJ78" s="38"/>
      <c r="EK78" s="38"/>
      <c r="EL78" s="38"/>
      <c r="EM78" s="38"/>
      <c r="EN78" s="38"/>
      <c r="EO78" s="38"/>
      <c r="EP78" s="38"/>
      <c r="EQ78" s="38"/>
      <c r="ER78" s="38"/>
      <c r="ES78" s="38"/>
      <c r="ET78" s="38"/>
      <c r="EU78" s="38"/>
      <c r="EV78" s="38"/>
      <c r="EW78" s="38"/>
      <c r="EX78" s="38"/>
      <c r="EY78" s="38"/>
      <c r="EZ78" s="38"/>
      <c r="FA78" s="38"/>
      <c r="FB78" s="38"/>
      <c r="FC78" s="38"/>
      <c r="FD78" s="38"/>
      <c r="FE78" s="38"/>
      <c r="FF78" s="38"/>
      <c r="FG78" s="38"/>
      <c r="FH78" s="38"/>
      <c r="FI78" s="38"/>
      <c r="FJ78" s="38"/>
      <c r="FK78" s="38"/>
      <c r="FL78" s="38"/>
      <c r="FM78" s="38"/>
      <c r="FN78" s="38"/>
      <c r="FO78" s="38"/>
      <c r="FP78" s="38"/>
      <c r="FQ78" s="38"/>
      <c r="FR78" s="38"/>
      <c r="FS78" s="38"/>
      <c r="FT78" s="38"/>
      <c r="FU78" s="38"/>
      <c r="FV78" s="38"/>
      <c r="FW78" s="38"/>
      <c r="FX78" s="38"/>
      <c r="FY78" s="38"/>
      <c r="FZ78" s="38"/>
      <c r="GA78" s="38"/>
      <c r="GB78" s="38"/>
      <c r="GC78" s="38"/>
      <c r="GD78" s="38"/>
      <c r="GE78" s="38"/>
      <c r="GF78" s="38"/>
      <c r="GG78" s="38"/>
      <c r="GH78" s="38"/>
      <c r="GI78" s="38"/>
      <c r="GJ78" s="38"/>
      <c r="GK78" s="38"/>
      <c r="GL78" s="38"/>
      <c r="GM78" s="38"/>
      <c r="GN78" s="38"/>
      <c r="GO78" s="38"/>
      <c r="GP78" s="38"/>
      <c r="GQ78" s="38"/>
      <c r="GR78" s="38"/>
      <c r="GS78" s="38"/>
      <c r="GT78" s="38"/>
      <c r="GU78" s="38"/>
      <c r="GV78" s="38"/>
      <c r="GW78" s="38"/>
      <c r="GX78" s="38"/>
      <c r="GY78" s="38"/>
    </row>
    <row r="79" spans="1:207" s="39" customFormat="1" ht="15" customHeight="1">
      <c r="A79" s="36"/>
      <c r="B79" s="643"/>
      <c r="C79" s="644"/>
      <c r="D79" s="644"/>
      <c r="E79" s="644"/>
      <c r="F79" s="644"/>
      <c r="G79" s="644"/>
      <c r="H79" s="644"/>
      <c r="I79" s="644"/>
      <c r="J79" s="644"/>
      <c r="K79" s="644"/>
      <c r="L79" s="644"/>
      <c r="M79" s="644"/>
      <c r="N79" s="644"/>
      <c r="O79" s="644"/>
      <c r="P79" s="644"/>
      <c r="Q79" s="644"/>
      <c r="R79" s="644"/>
      <c r="S79" s="644"/>
      <c r="T79" s="644"/>
      <c r="U79" s="644"/>
      <c r="V79" s="644"/>
      <c r="W79" s="644"/>
      <c r="X79" s="644"/>
      <c r="Y79" s="644"/>
      <c r="Z79" s="644"/>
      <c r="AA79" s="644"/>
      <c r="AB79" s="644"/>
      <c r="AC79" s="644"/>
      <c r="AD79" s="644"/>
      <c r="AE79" s="644"/>
      <c r="AF79" s="645"/>
      <c r="AG79" s="4"/>
      <c r="AH79" s="33"/>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34"/>
      <c r="BJ79" s="37"/>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CT79" s="38"/>
      <c r="CU79" s="38"/>
      <c r="CV79" s="38"/>
      <c r="CW79" s="38"/>
      <c r="CX79" s="38"/>
      <c r="CY79" s="38"/>
      <c r="CZ79" s="38"/>
      <c r="DA79" s="38"/>
      <c r="DB79" s="38"/>
      <c r="DC79" s="38"/>
      <c r="DD79" s="38"/>
      <c r="DE79" s="38"/>
      <c r="DF79" s="38"/>
      <c r="DG79" s="38"/>
      <c r="DH79" s="38"/>
      <c r="DI79" s="38"/>
      <c r="DJ79" s="38"/>
      <c r="DK79" s="38"/>
      <c r="DL79" s="38"/>
      <c r="DM79" s="38"/>
      <c r="DN79" s="38"/>
      <c r="DO79" s="38"/>
      <c r="DP79" s="38"/>
      <c r="DQ79" s="38"/>
      <c r="DR79" s="38"/>
      <c r="DS79" s="38"/>
      <c r="DT79" s="38"/>
      <c r="DU79" s="38"/>
      <c r="DV79" s="38"/>
      <c r="DW79" s="38"/>
      <c r="DX79" s="38"/>
      <c r="DY79" s="38"/>
      <c r="DZ79" s="38"/>
      <c r="EA79" s="38"/>
      <c r="EB79" s="38"/>
      <c r="EC79" s="38"/>
      <c r="ED79" s="38"/>
      <c r="EE79" s="38"/>
      <c r="EF79" s="38"/>
      <c r="EG79" s="38"/>
      <c r="EH79" s="38"/>
      <c r="EI79" s="38"/>
      <c r="EJ79" s="38"/>
      <c r="EK79" s="38"/>
      <c r="EL79" s="38"/>
      <c r="EM79" s="38"/>
      <c r="EN79" s="38"/>
      <c r="EO79" s="38"/>
      <c r="EP79" s="38"/>
      <c r="EQ79" s="38"/>
      <c r="ER79" s="38"/>
      <c r="ES79" s="38"/>
      <c r="ET79" s="38"/>
      <c r="EU79" s="38"/>
      <c r="EV79" s="38"/>
      <c r="EW79" s="38"/>
      <c r="EX79" s="38"/>
      <c r="EY79" s="38"/>
      <c r="EZ79" s="38"/>
      <c r="FA79" s="38"/>
      <c r="FB79" s="38"/>
      <c r="FC79" s="38"/>
      <c r="FD79" s="38"/>
      <c r="FE79" s="38"/>
      <c r="FF79" s="38"/>
      <c r="FG79" s="38"/>
      <c r="FH79" s="38"/>
      <c r="FI79" s="38"/>
      <c r="FJ79" s="38"/>
      <c r="FK79" s="38"/>
      <c r="FL79" s="38"/>
      <c r="FM79" s="38"/>
      <c r="FN79" s="38"/>
      <c r="FO79" s="38"/>
      <c r="FP79" s="38"/>
      <c r="FQ79" s="38"/>
      <c r="FR79" s="38"/>
      <c r="FS79" s="38"/>
      <c r="FT79" s="38"/>
      <c r="FU79" s="38"/>
      <c r="FV79" s="38"/>
      <c r="FW79" s="38"/>
      <c r="FX79" s="38"/>
      <c r="FY79" s="38"/>
      <c r="FZ79" s="38"/>
      <c r="GA79" s="38"/>
      <c r="GB79" s="38"/>
      <c r="GC79" s="38"/>
      <c r="GD79" s="38"/>
      <c r="GE79" s="38"/>
      <c r="GF79" s="38"/>
      <c r="GG79" s="38"/>
      <c r="GH79" s="38"/>
      <c r="GI79" s="38"/>
      <c r="GJ79" s="38"/>
      <c r="GK79" s="38"/>
      <c r="GL79" s="38"/>
      <c r="GM79" s="38"/>
      <c r="GN79" s="38"/>
      <c r="GO79" s="38"/>
      <c r="GP79" s="38"/>
      <c r="GQ79" s="38"/>
      <c r="GR79" s="38"/>
      <c r="GS79" s="38"/>
      <c r="GT79" s="38"/>
      <c r="GU79" s="38"/>
      <c r="GV79" s="38"/>
      <c r="GW79" s="38"/>
      <c r="GX79" s="38"/>
      <c r="GY79" s="38"/>
    </row>
    <row r="80" spans="1:207" s="39" customFormat="1" ht="15" customHeight="1">
      <c r="A80" s="36"/>
      <c r="B80" s="643"/>
      <c r="C80" s="644"/>
      <c r="D80" s="644"/>
      <c r="E80" s="644"/>
      <c r="F80" s="644"/>
      <c r="G80" s="644"/>
      <c r="H80" s="644"/>
      <c r="I80" s="644"/>
      <c r="J80" s="644"/>
      <c r="K80" s="644"/>
      <c r="L80" s="644"/>
      <c r="M80" s="644"/>
      <c r="N80" s="644"/>
      <c r="O80" s="644"/>
      <c r="P80" s="644"/>
      <c r="Q80" s="644"/>
      <c r="R80" s="644"/>
      <c r="S80" s="644"/>
      <c r="T80" s="644"/>
      <c r="U80" s="644"/>
      <c r="V80" s="644"/>
      <c r="W80" s="644"/>
      <c r="X80" s="644"/>
      <c r="Y80" s="644"/>
      <c r="Z80" s="644"/>
      <c r="AA80" s="644"/>
      <c r="AB80" s="644"/>
      <c r="AC80" s="644"/>
      <c r="AD80" s="644"/>
      <c r="AE80" s="644"/>
      <c r="AF80" s="645"/>
      <c r="AG80" s="4"/>
      <c r="AH80" s="33"/>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34"/>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c r="EL80" s="38"/>
      <c r="EM80" s="38"/>
      <c r="EN80" s="38"/>
      <c r="EO80" s="38"/>
      <c r="EP80" s="38"/>
      <c r="EQ80" s="38"/>
      <c r="ER80" s="38"/>
      <c r="ES80" s="38"/>
      <c r="ET80" s="38"/>
      <c r="EU80" s="38"/>
      <c r="EV80" s="38"/>
      <c r="EW80" s="38"/>
      <c r="EX80" s="38"/>
      <c r="EY80" s="38"/>
      <c r="EZ80" s="38"/>
      <c r="FA80" s="38"/>
      <c r="FB80" s="38"/>
      <c r="FC80" s="38"/>
      <c r="FD80" s="38"/>
      <c r="FE80" s="38"/>
      <c r="FF80" s="38"/>
      <c r="FG80" s="38"/>
      <c r="FH80" s="38"/>
      <c r="FI80" s="38"/>
      <c r="FJ80" s="38"/>
      <c r="FK80" s="38"/>
      <c r="FL80" s="38"/>
      <c r="FM80" s="38"/>
      <c r="FN80" s="38"/>
      <c r="FO80" s="38"/>
      <c r="FP80" s="38"/>
      <c r="FQ80" s="38"/>
      <c r="FR80" s="38"/>
      <c r="FS80" s="38"/>
      <c r="FT80" s="38"/>
      <c r="FU80" s="38"/>
      <c r="FV80" s="38"/>
      <c r="FW80" s="38"/>
      <c r="FX80" s="38"/>
      <c r="FY80" s="38"/>
      <c r="FZ80" s="38"/>
      <c r="GA80" s="38"/>
      <c r="GB80" s="38"/>
      <c r="GC80" s="38"/>
      <c r="GD80" s="38"/>
      <c r="GE80" s="38"/>
      <c r="GF80" s="38"/>
      <c r="GG80" s="38"/>
      <c r="GH80" s="38"/>
      <c r="GI80" s="38"/>
      <c r="GJ80" s="38"/>
      <c r="GK80" s="38"/>
      <c r="GL80" s="38"/>
      <c r="GM80" s="38"/>
      <c r="GN80" s="38"/>
      <c r="GO80" s="38"/>
      <c r="GP80" s="38"/>
      <c r="GQ80" s="38"/>
      <c r="GR80" s="38"/>
      <c r="GS80" s="38"/>
      <c r="GT80" s="38"/>
      <c r="GU80" s="38"/>
      <c r="GV80" s="38"/>
      <c r="GW80" s="38"/>
      <c r="GX80" s="38"/>
      <c r="GY80" s="38"/>
    </row>
    <row r="81" spans="1:207" s="39" customFormat="1" ht="15" customHeight="1">
      <c r="A81" s="36"/>
      <c r="B81" s="643"/>
      <c r="C81" s="644"/>
      <c r="D81" s="644"/>
      <c r="E81" s="644"/>
      <c r="F81" s="644"/>
      <c r="G81" s="644"/>
      <c r="H81" s="644"/>
      <c r="I81" s="644"/>
      <c r="J81" s="644"/>
      <c r="K81" s="644"/>
      <c r="L81" s="644"/>
      <c r="M81" s="644"/>
      <c r="N81" s="644"/>
      <c r="O81" s="644"/>
      <c r="P81" s="644"/>
      <c r="Q81" s="644"/>
      <c r="R81" s="644"/>
      <c r="S81" s="644"/>
      <c r="T81" s="644"/>
      <c r="U81" s="644"/>
      <c r="V81" s="644"/>
      <c r="W81" s="644"/>
      <c r="X81" s="644"/>
      <c r="Y81" s="644"/>
      <c r="Z81" s="644"/>
      <c r="AA81" s="644"/>
      <c r="AB81" s="644"/>
      <c r="AC81" s="644"/>
      <c r="AD81" s="644"/>
      <c r="AE81" s="644"/>
      <c r="AF81" s="645"/>
      <c r="AG81" s="4"/>
      <c r="AH81" s="33"/>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34"/>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38"/>
      <c r="CM81" s="38"/>
      <c r="CN81" s="38"/>
      <c r="CO81" s="38"/>
      <c r="CP81" s="38"/>
      <c r="CQ81" s="38"/>
      <c r="CR81" s="38"/>
      <c r="CS81" s="38"/>
      <c r="CT81" s="38"/>
      <c r="CU81" s="38"/>
      <c r="CV81" s="38"/>
      <c r="CW81" s="38"/>
      <c r="CX81" s="38"/>
      <c r="CY81" s="38"/>
      <c r="CZ81" s="38"/>
      <c r="DA81" s="38"/>
      <c r="DB81" s="38"/>
      <c r="DC81" s="38"/>
      <c r="DD81" s="38"/>
      <c r="DE81" s="38"/>
      <c r="DF81" s="38"/>
      <c r="DG81" s="38"/>
      <c r="DH81" s="38"/>
      <c r="DI81" s="38"/>
      <c r="DJ81" s="38"/>
      <c r="DK81" s="38"/>
      <c r="DL81" s="38"/>
      <c r="DM81" s="38"/>
      <c r="DN81" s="38"/>
      <c r="DO81" s="38"/>
      <c r="DP81" s="38"/>
      <c r="DQ81" s="38"/>
      <c r="DR81" s="38"/>
      <c r="DS81" s="38"/>
      <c r="DT81" s="38"/>
      <c r="DU81" s="38"/>
      <c r="DV81" s="38"/>
      <c r="DW81" s="38"/>
      <c r="DX81" s="38"/>
      <c r="DY81" s="38"/>
      <c r="DZ81" s="38"/>
      <c r="EA81" s="38"/>
      <c r="EB81" s="38"/>
      <c r="EC81" s="38"/>
      <c r="ED81" s="38"/>
      <c r="EE81" s="38"/>
      <c r="EF81" s="38"/>
      <c r="EG81" s="38"/>
      <c r="EH81" s="38"/>
      <c r="EI81" s="38"/>
      <c r="EJ81" s="38"/>
      <c r="EK81" s="38"/>
      <c r="EL81" s="38"/>
      <c r="EM81" s="38"/>
      <c r="EN81" s="38"/>
      <c r="EO81" s="38"/>
      <c r="EP81" s="38"/>
      <c r="EQ81" s="38"/>
      <c r="ER81" s="38"/>
      <c r="ES81" s="38"/>
      <c r="ET81" s="38"/>
      <c r="EU81" s="38"/>
      <c r="EV81" s="38"/>
      <c r="EW81" s="38"/>
      <c r="EX81" s="38"/>
      <c r="EY81" s="38"/>
      <c r="EZ81" s="38"/>
      <c r="FA81" s="38"/>
      <c r="FB81" s="38"/>
      <c r="FC81" s="38"/>
      <c r="FD81" s="38"/>
      <c r="FE81" s="38"/>
      <c r="FF81" s="38"/>
      <c r="FG81" s="38"/>
      <c r="FH81" s="38"/>
      <c r="FI81" s="38"/>
      <c r="FJ81" s="38"/>
      <c r="FK81" s="38"/>
      <c r="FL81" s="38"/>
      <c r="FM81" s="38"/>
      <c r="FN81" s="38"/>
      <c r="FO81" s="38"/>
      <c r="FP81" s="38"/>
      <c r="FQ81" s="38"/>
      <c r="FR81" s="38"/>
      <c r="FS81" s="38"/>
      <c r="FT81" s="38"/>
      <c r="FU81" s="38"/>
      <c r="FV81" s="38"/>
      <c r="FW81" s="38"/>
      <c r="FX81" s="38"/>
      <c r="FY81" s="38"/>
      <c r="FZ81" s="38"/>
      <c r="GA81" s="38"/>
      <c r="GB81" s="38"/>
      <c r="GC81" s="38"/>
      <c r="GD81" s="38"/>
      <c r="GE81" s="38"/>
      <c r="GF81" s="38"/>
      <c r="GG81" s="38"/>
      <c r="GH81" s="38"/>
      <c r="GI81" s="38"/>
      <c r="GJ81" s="38"/>
      <c r="GK81" s="38"/>
      <c r="GL81" s="38"/>
      <c r="GM81" s="38"/>
      <c r="GN81" s="38"/>
      <c r="GO81" s="38"/>
      <c r="GP81" s="38"/>
      <c r="GQ81" s="38"/>
      <c r="GR81" s="38"/>
      <c r="GS81" s="38"/>
      <c r="GT81" s="38"/>
      <c r="GU81" s="38"/>
      <c r="GV81" s="38"/>
      <c r="GW81" s="38"/>
      <c r="GX81" s="38"/>
      <c r="GY81" s="38"/>
    </row>
    <row r="82" spans="1:207" s="39" customFormat="1" ht="15" customHeight="1">
      <c r="A82" s="36"/>
      <c r="B82" s="646"/>
      <c r="C82" s="647"/>
      <c r="D82" s="647"/>
      <c r="E82" s="647"/>
      <c r="F82" s="647"/>
      <c r="G82" s="647"/>
      <c r="H82" s="647"/>
      <c r="I82" s="647"/>
      <c r="J82" s="647"/>
      <c r="K82" s="647"/>
      <c r="L82" s="647"/>
      <c r="M82" s="647"/>
      <c r="N82" s="647"/>
      <c r="O82" s="647"/>
      <c r="P82" s="647"/>
      <c r="Q82" s="647"/>
      <c r="R82" s="647"/>
      <c r="S82" s="647"/>
      <c r="T82" s="647"/>
      <c r="U82" s="647"/>
      <c r="V82" s="647"/>
      <c r="W82" s="647"/>
      <c r="X82" s="647"/>
      <c r="Y82" s="647"/>
      <c r="Z82" s="647"/>
      <c r="AA82" s="647"/>
      <c r="AB82" s="647"/>
      <c r="AC82" s="647"/>
      <c r="AD82" s="647"/>
      <c r="AE82" s="647"/>
      <c r="AF82" s="648"/>
      <c r="AG82" s="4"/>
      <c r="AH82" s="40"/>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2"/>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38"/>
      <c r="CM82" s="38"/>
      <c r="CN82" s="38"/>
      <c r="CO82" s="38"/>
      <c r="CP82" s="38"/>
      <c r="CQ82" s="38"/>
      <c r="CR82" s="38"/>
      <c r="CS82" s="38"/>
      <c r="CT82" s="38"/>
      <c r="CU82" s="38"/>
      <c r="CV82" s="38"/>
      <c r="CW82" s="38"/>
      <c r="CX82" s="38"/>
      <c r="CY82" s="38"/>
      <c r="CZ82" s="38"/>
      <c r="DA82" s="38"/>
      <c r="DB82" s="38"/>
      <c r="DC82" s="38"/>
      <c r="DD82" s="38"/>
      <c r="DE82" s="38"/>
      <c r="DF82" s="38"/>
      <c r="DG82" s="38"/>
      <c r="DH82" s="38"/>
      <c r="DI82" s="38"/>
      <c r="DJ82" s="38"/>
      <c r="DK82" s="38"/>
      <c r="DL82" s="38"/>
      <c r="DM82" s="38"/>
      <c r="DN82" s="38"/>
      <c r="DO82" s="38"/>
      <c r="DP82" s="38"/>
      <c r="DQ82" s="38"/>
      <c r="DR82" s="38"/>
      <c r="DS82" s="38"/>
      <c r="DT82" s="38"/>
      <c r="DU82" s="38"/>
      <c r="DV82" s="38"/>
      <c r="DW82" s="38"/>
      <c r="DX82" s="38"/>
      <c r="DY82" s="38"/>
      <c r="DZ82" s="38"/>
      <c r="EA82" s="38"/>
      <c r="EB82" s="38"/>
      <c r="EC82" s="38"/>
      <c r="ED82" s="38"/>
      <c r="EE82" s="38"/>
      <c r="EF82" s="38"/>
      <c r="EG82" s="38"/>
      <c r="EH82" s="38"/>
      <c r="EI82" s="38"/>
      <c r="EJ82" s="38"/>
      <c r="EK82" s="38"/>
      <c r="EL82" s="38"/>
      <c r="EM82" s="38"/>
      <c r="EN82" s="38"/>
      <c r="EO82" s="38"/>
      <c r="EP82" s="38"/>
      <c r="EQ82" s="38"/>
      <c r="ER82" s="38"/>
      <c r="ES82" s="38"/>
      <c r="ET82" s="38"/>
      <c r="EU82" s="38"/>
      <c r="EV82" s="38"/>
      <c r="EW82" s="38"/>
      <c r="EX82" s="38"/>
      <c r="EY82" s="38"/>
      <c r="EZ82" s="38"/>
      <c r="FA82" s="38"/>
      <c r="FB82" s="38"/>
      <c r="FC82" s="38"/>
      <c r="FD82" s="38"/>
      <c r="FE82" s="38"/>
      <c r="FF82" s="38"/>
      <c r="FG82" s="38"/>
      <c r="FH82" s="38"/>
      <c r="FI82" s="38"/>
      <c r="FJ82" s="38"/>
      <c r="FK82" s="38"/>
      <c r="FL82" s="38"/>
      <c r="FM82" s="38"/>
      <c r="FN82" s="38"/>
      <c r="FO82" s="38"/>
      <c r="FP82" s="38"/>
      <c r="FQ82" s="38"/>
      <c r="FR82" s="38"/>
      <c r="FS82" s="38"/>
      <c r="FT82" s="38"/>
      <c r="FU82" s="38"/>
      <c r="FV82" s="38"/>
      <c r="FW82" s="38"/>
      <c r="FX82" s="38"/>
      <c r="FY82" s="38"/>
      <c r="FZ82" s="38"/>
      <c r="GA82" s="38"/>
      <c r="GB82" s="38"/>
      <c r="GC82" s="38"/>
      <c r="GD82" s="38"/>
      <c r="GE82" s="38"/>
      <c r="GF82" s="38"/>
      <c r="GG82" s="38"/>
      <c r="GH82" s="38"/>
      <c r="GI82" s="38"/>
      <c r="GJ82" s="38"/>
      <c r="GK82" s="38"/>
      <c r="GL82" s="38"/>
      <c r="GM82" s="38"/>
      <c r="GN82" s="38"/>
      <c r="GO82" s="38"/>
      <c r="GP82" s="38"/>
      <c r="GQ82" s="38"/>
      <c r="GR82" s="38"/>
      <c r="GS82" s="38"/>
      <c r="GT82" s="38"/>
      <c r="GU82" s="38"/>
      <c r="GV82" s="38"/>
      <c r="GW82" s="38"/>
      <c r="GX82" s="38"/>
      <c r="GY82" s="38"/>
    </row>
    <row r="83" spans="1:207" s="39" customFormat="1" ht="12.75" customHeight="1" thickBot="1">
      <c r="A83" s="36"/>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38"/>
      <c r="CM83" s="38"/>
      <c r="CN83" s="38"/>
      <c r="CO83" s="38"/>
      <c r="CP83" s="38"/>
      <c r="CQ83" s="38"/>
      <c r="CR83" s="38"/>
      <c r="CS83" s="38"/>
      <c r="CT83" s="38"/>
      <c r="CU83" s="38"/>
      <c r="CV83" s="38"/>
      <c r="CW83" s="38"/>
      <c r="CX83" s="38"/>
      <c r="CY83" s="38"/>
      <c r="CZ83" s="38"/>
      <c r="DA83" s="38"/>
      <c r="DB83" s="38"/>
      <c r="DC83" s="38"/>
      <c r="DD83" s="38"/>
      <c r="DE83" s="38"/>
      <c r="DF83" s="38"/>
      <c r="DG83" s="38"/>
      <c r="DH83" s="38"/>
      <c r="DI83" s="38"/>
      <c r="DJ83" s="38"/>
      <c r="DK83" s="38"/>
      <c r="DL83" s="38"/>
      <c r="DM83" s="38"/>
      <c r="DN83" s="38"/>
      <c r="DO83" s="38"/>
      <c r="DP83" s="38"/>
      <c r="DQ83" s="38"/>
      <c r="DR83" s="38"/>
      <c r="DS83" s="38"/>
      <c r="DT83" s="38"/>
      <c r="DU83" s="38"/>
      <c r="DV83" s="38"/>
      <c r="DW83" s="38"/>
      <c r="DX83" s="38"/>
      <c r="DY83" s="38"/>
      <c r="DZ83" s="38"/>
      <c r="EA83" s="38"/>
      <c r="EB83" s="38"/>
      <c r="EC83" s="38"/>
      <c r="ED83" s="38"/>
      <c r="EE83" s="38"/>
      <c r="EF83" s="38"/>
      <c r="EG83" s="38"/>
      <c r="EH83" s="38"/>
      <c r="EI83" s="38"/>
      <c r="EJ83" s="38"/>
      <c r="EK83" s="38"/>
      <c r="EL83" s="38"/>
      <c r="EM83" s="38"/>
      <c r="EN83" s="38"/>
      <c r="EO83" s="38"/>
      <c r="EP83" s="38"/>
      <c r="EQ83" s="38"/>
      <c r="ER83" s="38"/>
      <c r="ES83" s="38"/>
      <c r="ET83" s="38"/>
      <c r="EU83" s="38"/>
      <c r="EV83" s="38"/>
      <c r="EW83" s="38"/>
      <c r="EX83" s="38"/>
      <c r="EY83" s="38"/>
      <c r="EZ83" s="38"/>
      <c r="FA83" s="38"/>
      <c r="FB83" s="38"/>
      <c r="FC83" s="38"/>
      <c r="FD83" s="38"/>
      <c r="FE83" s="38"/>
      <c r="FF83" s="38"/>
      <c r="FG83" s="38"/>
      <c r="FH83" s="38"/>
      <c r="FI83" s="38"/>
      <c r="FJ83" s="38"/>
      <c r="FK83" s="38"/>
      <c r="FL83" s="38"/>
      <c r="FM83" s="38"/>
      <c r="FN83" s="38"/>
      <c r="FO83" s="38"/>
      <c r="FP83" s="38"/>
      <c r="FQ83" s="38"/>
      <c r="FR83" s="38"/>
      <c r="FS83" s="38"/>
      <c r="FT83" s="38"/>
      <c r="FU83" s="38"/>
      <c r="FV83" s="38"/>
      <c r="FW83" s="38"/>
      <c r="FX83" s="38"/>
      <c r="FY83" s="38"/>
      <c r="FZ83" s="38"/>
      <c r="GA83" s="38"/>
      <c r="GB83" s="38"/>
      <c r="GC83" s="38"/>
      <c r="GD83" s="38"/>
      <c r="GE83" s="38"/>
      <c r="GF83" s="38"/>
      <c r="GG83" s="38"/>
      <c r="GH83" s="38"/>
      <c r="GI83" s="38"/>
      <c r="GJ83" s="38"/>
      <c r="GK83" s="38"/>
      <c r="GL83" s="38"/>
      <c r="GM83" s="38"/>
      <c r="GN83" s="38"/>
      <c r="GO83" s="38"/>
      <c r="GP83" s="38"/>
      <c r="GQ83" s="38"/>
      <c r="GR83" s="38"/>
      <c r="GS83" s="38"/>
      <c r="GT83" s="38"/>
      <c r="GU83" s="38"/>
      <c r="GV83" s="38"/>
      <c r="GW83" s="38"/>
      <c r="GX83" s="38"/>
      <c r="GY83" s="38"/>
    </row>
    <row r="84" spans="1:207" s="39" customFormat="1" ht="15.75" customHeight="1" thickBot="1">
      <c r="A84" s="36"/>
      <c r="B84" s="649"/>
      <c r="C84" s="650"/>
      <c r="D84" s="650"/>
      <c r="E84" s="650"/>
      <c r="F84" s="650"/>
      <c r="G84" s="650"/>
      <c r="H84" s="650"/>
      <c r="I84" s="650"/>
      <c r="J84" s="650"/>
      <c r="K84" s="651"/>
      <c r="L84" s="649"/>
      <c r="M84" s="650"/>
      <c r="N84" s="650"/>
      <c r="O84" s="650"/>
      <c r="P84" s="650"/>
      <c r="Q84" s="650"/>
      <c r="R84" s="650"/>
      <c r="S84" s="650"/>
      <c r="T84" s="650"/>
      <c r="U84" s="650"/>
      <c r="V84" s="650"/>
      <c r="W84" s="650"/>
      <c r="X84" s="650"/>
      <c r="Y84" s="650"/>
      <c r="Z84" s="650"/>
      <c r="AA84" s="650"/>
      <c r="AB84" s="650"/>
      <c r="AC84" s="650"/>
      <c r="AD84" s="650"/>
      <c r="AE84" s="650"/>
      <c r="AF84" s="651"/>
      <c r="AG84" s="4"/>
      <c r="AH84" s="226" t="s">
        <v>113</v>
      </c>
      <c r="AI84" s="227"/>
      <c r="AJ84" s="227"/>
      <c r="AK84" s="227"/>
      <c r="AL84" s="227"/>
      <c r="AM84" s="227"/>
      <c r="AN84" s="227"/>
      <c r="AO84" s="227"/>
      <c r="AP84" s="227"/>
      <c r="AQ84" s="227"/>
      <c r="AR84" s="227"/>
      <c r="AS84" s="227"/>
      <c r="AT84" s="227"/>
      <c r="AU84" s="227"/>
      <c r="AV84" s="227"/>
      <c r="AW84" s="227"/>
      <c r="AX84" s="227"/>
      <c r="AY84" s="227"/>
      <c r="AZ84" s="227"/>
      <c r="BA84" s="227"/>
      <c r="BB84" s="227"/>
      <c r="BC84" s="227"/>
      <c r="BD84" s="227"/>
      <c r="BE84" s="227"/>
      <c r="BF84" s="227"/>
      <c r="BG84" s="227"/>
      <c r="BH84" s="227"/>
      <c r="BI84" s="22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38"/>
      <c r="CM84" s="38"/>
      <c r="CN84" s="38"/>
      <c r="CO84" s="38"/>
      <c r="CP84" s="38"/>
      <c r="CQ84" s="38"/>
      <c r="CR84" s="38"/>
      <c r="CS84" s="38"/>
      <c r="CT84" s="38"/>
      <c r="CU84" s="38"/>
      <c r="CV84" s="38"/>
      <c r="CW84" s="38"/>
      <c r="CX84" s="38"/>
      <c r="CY84" s="38"/>
      <c r="CZ84" s="38"/>
      <c r="DA84" s="38"/>
      <c r="DB84" s="38"/>
      <c r="DC84" s="38"/>
      <c r="DD84" s="38"/>
      <c r="DE84" s="38"/>
      <c r="DF84" s="38"/>
      <c r="DG84" s="38"/>
      <c r="DH84" s="38"/>
      <c r="DI84" s="38"/>
      <c r="DJ84" s="38"/>
      <c r="DK84" s="38"/>
      <c r="DL84" s="38"/>
      <c r="DM84" s="38"/>
      <c r="DN84" s="38"/>
      <c r="DO84" s="38"/>
      <c r="DP84" s="38"/>
      <c r="DQ84" s="38"/>
      <c r="DR84" s="38"/>
      <c r="DS84" s="38"/>
      <c r="DT84" s="38"/>
      <c r="DU84" s="38"/>
      <c r="DV84" s="38"/>
      <c r="DW84" s="38"/>
      <c r="DX84" s="38"/>
      <c r="DY84" s="38"/>
      <c r="DZ84" s="38"/>
      <c r="EA84" s="38"/>
      <c r="EB84" s="38"/>
      <c r="EC84" s="38"/>
      <c r="ED84" s="38"/>
      <c r="EE84" s="38"/>
      <c r="EF84" s="38"/>
      <c r="EG84" s="38"/>
      <c r="EH84" s="38"/>
      <c r="EI84" s="38"/>
      <c r="EJ84" s="38"/>
      <c r="EK84" s="38"/>
      <c r="EL84" s="38"/>
      <c r="EM84" s="38"/>
      <c r="EN84" s="38"/>
      <c r="EO84" s="38"/>
      <c r="EP84" s="38"/>
      <c r="EQ84" s="38"/>
      <c r="ER84" s="38"/>
      <c r="ES84" s="38"/>
      <c r="ET84" s="38"/>
      <c r="EU84" s="38"/>
      <c r="EV84" s="38"/>
      <c r="EW84" s="38"/>
      <c r="EX84" s="38"/>
      <c r="EY84" s="38"/>
      <c r="EZ84" s="38"/>
      <c r="FA84" s="38"/>
      <c r="FB84" s="38"/>
      <c r="FC84" s="38"/>
      <c r="FD84" s="38"/>
      <c r="FE84" s="38"/>
      <c r="FF84" s="38"/>
      <c r="FG84" s="38"/>
      <c r="FH84" s="38"/>
      <c r="FI84" s="38"/>
      <c r="FJ84" s="38"/>
      <c r="FK84" s="38"/>
      <c r="FL84" s="38"/>
      <c r="FM84" s="38"/>
      <c r="FN84" s="38"/>
      <c r="FO84" s="38"/>
      <c r="FP84" s="38"/>
      <c r="FQ84" s="38"/>
      <c r="FR84" s="38"/>
      <c r="FS84" s="38"/>
      <c r="FT84" s="38"/>
      <c r="FU84" s="38"/>
      <c r="FV84" s="38"/>
      <c r="FW84" s="38"/>
      <c r="FX84" s="38"/>
      <c r="FY84" s="38"/>
      <c r="FZ84" s="38"/>
      <c r="GA84" s="38"/>
      <c r="GB84" s="38"/>
      <c r="GC84" s="38"/>
      <c r="GD84" s="38"/>
      <c r="GE84" s="38"/>
      <c r="GF84" s="38"/>
      <c r="GG84" s="38"/>
      <c r="GH84" s="38"/>
      <c r="GI84" s="38"/>
      <c r="GJ84" s="38"/>
      <c r="GK84" s="38"/>
      <c r="GL84" s="38"/>
      <c r="GM84" s="38"/>
      <c r="GN84" s="38"/>
      <c r="GO84" s="38"/>
      <c r="GP84" s="38"/>
      <c r="GQ84" s="38"/>
      <c r="GR84" s="38"/>
      <c r="GS84" s="38"/>
      <c r="GT84" s="38"/>
      <c r="GU84" s="38"/>
      <c r="GV84" s="38"/>
      <c r="GW84" s="38"/>
      <c r="GX84" s="38"/>
      <c r="GY84" s="38"/>
    </row>
    <row r="85" spans="1:207" s="39" customFormat="1" ht="17" thickBot="1">
      <c r="A85" s="36"/>
      <c r="B85" s="652"/>
      <c r="C85" s="653"/>
      <c r="D85" s="653"/>
      <c r="E85" s="653"/>
      <c r="F85" s="653"/>
      <c r="G85" s="653"/>
      <c r="H85" s="653"/>
      <c r="I85" s="653"/>
      <c r="J85" s="653"/>
      <c r="K85" s="654"/>
      <c r="L85" s="652"/>
      <c r="M85" s="653"/>
      <c r="N85" s="653"/>
      <c r="O85" s="653"/>
      <c r="P85" s="653"/>
      <c r="Q85" s="653"/>
      <c r="R85" s="653"/>
      <c r="S85" s="653"/>
      <c r="T85" s="653"/>
      <c r="U85" s="653"/>
      <c r="V85" s="653"/>
      <c r="W85" s="653"/>
      <c r="X85" s="653"/>
      <c r="Y85" s="653"/>
      <c r="Z85" s="653"/>
      <c r="AA85" s="653"/>
      <c r="AB85" s="653"/>
      <c r="AC85" s="653"/>
      <c r="AD85" s="653"/>
      <c r="AE85" s="653"/>
      <c r="AF85" s="654"/>
      <c r="AG85" s="4"/>
      <c r="AH85" s="658" t="s">
        <v>52</v>
      </c>
      <c r="AI85" s="659"/>
      <c r="AJ85" s="659"/>
      <c r="AK85" s="659"/>
      <c r="AL85" s="659"/>
      <c r="AM85" s="659"/>
      <c r="AN85" s="659"/>
      <c r="AO85" s="659"/>
      <c r="AP85" s="659"/>
      <c r="AQ85" s="659"/>
      <c r="AR85" s="659"/>
      <c r="AS85" s="659"/>
      <c r="AT85" s="660" t="s">
        <v>53</v>
      </c>
      <c r="AU85" s="661"/>
      <c r="AV85" s="661"/>
      <c r="AW85" s="661"/>
      <c r="AX85" s="661"/>
      <c r="AY85" s="661"/>
      <c r="AZ85" s="661"/>
      <c r="BA85" s="662"/>
      <c r="BB85" s="659" t="s">
        <v>1</v>
      </c>
      <c r="BC85" s="659"/>
      <c r="BD85" s="659"/>
      <c r="BE85" s="659"/>
      <c r="BF85" s="659"/>
      <c r="BG85" s="659"/>
      <c r="BH85" s="659"/>
      <c r="BI85" s="663"/>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38"/>
      <c r="CM85" s="38"/>
      <c r="CN85" s="38"/>
      <c r="CO85" s="38"/>
      <c r="CP85" s="38"/>
      <c r="CQ85" s="38"/>
      <c r="CR85" s="38"/>
      <c r="CS85" s="38"/>
      <c r="CT85" s="38"/>
      <c r="CU85" s="38"/>
      <c r="CV85" s="38"/>
      <c r="CW85" s="38"/>
      <c r="CX85" s="38"/>
      <c r="CY85" s="38"/>
      <c r="CZ85" s="38"/>
      <c r="DA85" s="38"/>
      <c r="DB85" s="38"/>
      <c r="DC85" s="38"/>
      <c r="DD85" s="38"/>
      <c r="DE85" s="38"/>
      <c r="DF85" s="38"/>
      <c r="DG85" s="38"/>
      <c r="DH85" s="38"/>
      <c r="DI85" s="38"/>
      <c r="DJ85" s="38"/>
      <c r="DK85" s="38"/>
      <c r="DL85" s="38"/>
      <c r="DM85" s="38"/>
      <c r="DN85" s="38"/>
      <c r="DO85" s="38"/>
      <c r="DP85" s="38"/>
      <c r="DQ85" s="38"/>
      <c r="DR85" s="38"/>
      <c r="DS85" s="38"/>
      <c r="DT85" s="38"/>
      <c r="DU85" s="38"/>
      <c r="DV85" s="38"/>
      <c r="DW85" s="38"/>
      <c r="DX85" s="38"/>
      <c r="DY85" s="38"/>
      <c r="DZ85" s="38"/>
      <c r="EA85" s="38"/>
      <c r="EB85" s="38"/>
      <c r="EC85" s="38"/>
      <c r="ED85" s="38"/>
      <c r="EE85" s="38"/>
      <c r="EF85" s="38"/>
      <c r="EG85" s="38"/>
      <c r="EH85" s="38"/>
      <c r="EI85" s="38"/>
      <c r="EJ85" s="38"/>
      <c r="EK85" s="38"/>
      <c r="EL85" s="38"/>
      <c r="EM85" s="38"/>
      <c r="EN85" s="38"/>
      <c r="EO85" s="38"/>
      <c r="EP85" s="38"/>
      <c r="EQ85" s="38"/>
      <c r="ER85" s="38"/>
      <c r="ES85" s="38"/>
      <c r="ET85" s="38"/>
      <c r="EU85" s="38"/>
      <c r="EV85" s="38"/>
      <c r="EW85" s="38"/>
      <c r="EX85" s="38"/>
      <c r="EY85" s="38"/>
      <c r="EZ85" s="38"/>
      <c r="FA85" s="38"/>
      <c r="FB85" s="38"/>
      <c r="FC85" s="38"/>
      <c r="FD85" s="38"/>
      <c r="FE85" s="38"/>
      <c r="FF85" s="38"/>
      <c r="FG85" s="38"/>
      <c r="FH85" s="38"/>
      <c r="FI85" s="38"/>
      <c r="FJ85" s="38"/>
      <c r="FK85" s="38"/>
      <c r="FL85" s="38"/>
      <c r="FM85" s="38"/>
      <c r="FN85" s="38"/>
      <c r="FO85" s="38"/>
      <c r="FP85" s="38"/>
      <c r="FQ85" s="38"/>
      <c r="FR85" s="38"/>
      <c r="FS85" s="38"/>
      <c r="FT85" s="38"/>
      <c r="FU85" s="38"/>
      <c r="FV85" s="38"/>
      <c r="FW85" s="38"/>
      <c r="FX85" s="38"/>
      <c r="FY85" s="38"/>
      <c r="FZ85" s="38"/>
      <c r="GA85" s="38"/>
      <c r="GB85" s="38"/>
      <c r="GC85" s="38"/>
      <c r="GD85" s="38"/>
      <c r="GE85" s="38"/>
      <c r="GF85" s="38"/>
      <c r="GG85" s="38"/>
      <c r="GH85" s="38"/>
      <c r="GI85" s="38"/>
      <c r="GJ85" s="38"/>
      <c r="GK85" s="38"/>
      <c r="GL85" s="38"/>
      <c r="GM85" s="38"/>
      <c r="GN85" s="38"/>
      <c r="GO85" s="38"/>
      <c r="GP85" s="38"/>
      <c r="GQ85" s="38"/>
      <c r="GR85" s="38"/>
      <c r="GS85" s="38"/>
      <c r="GT85" s="38"/>
      <c r="GU85" s="38"/>
      <c r="GV85" s="38"/>
      <c r="GW85" s="38"/>
      <c r="GX85" s="38"/>
      <c r="GY85" s="38"/>
    </row>
    <row r="86" spans="1:207" s="39" customFormat="1" ht="15" customHeight="1">
      <c r="A86" s="36"/>
      <c r="B86" s="652"/>
      <c r="C86" s="653"/>
      <c r="D86" s="653"/>
      <c r="E86" s="653"/>
      <c r="F86" s="653"/>
      <c r="G86" s="653"/>
      <c r="H86" s="653"/>
      <c r="I86" s="653"/>
      <c r="J86" s="653"/>
      <c r="K86" s="654"/>
      <c r="L86" s="652"/>
      <c r="M86" s="653"/>
      <c r="N86" s="653"/>
      <c r="O86" s="653"/>
      <c r="P86" s="653"/>
      <c r="Q86" s="653"/>
      <c r="R86" s="653"/>
      <c r="S86" s="653"/>
      <c r="T86" s="653"/>
      <c r="U86" s="653"/>
      <c r="V86" s="653"/>
      <c r="W86" s="653"/>
      <c r="X86" s="653"/>
      <c r="Y86" s="653"/>
      <c r="Z86" s="653"/>
      <c r="AA86" s="653"/>
      <c r="AB86" s="653"/>
      <c r="AC86" s="653"/>
      <c r="AD86" s="653"/>
      <c r="AE86" s="653"/>
      <c r="AF86" s="654"/>
      <c r="AG86" s="4"/>
      <c r="AH86" s="664" t="s">
        <v>51</v>
      </c>
      <c r="AI86" s="665"/>
      <c r="AJ86" s="665"/>
      <c r="AK86" s="665"/>
      <c r="AL86" s="665"/>
      <c r="AM86" s="665"/>
      <c r="AN86" s="665"/>
      <c r="AO86" s="665"/>
      <c r="AP86" s="665"/>
      <c r="AQ86" s="665"/>
      <c r="AR86" s="665"/>
      <c r="AS86" s="666"/>
      <c r="AT86" s="670" t="e">
        <f>BA192*BD5</f>
        <v>#VALUE!</v>
      </c>
      <c r="AU86" s="671"/>
      <c r="AV86" s="671"/>
      <c r="AW86" s="671"/>
      <c r="AX86" s="671"/>
      <c r="AY86" s="671"/>
      <c r="AZ86" s="671"/>
      <c r="BA86" s="672"/>
      <c r="BB86" s="671" t="e">
        <f>IF(AT86=0,0,AT86/BD5)</f>
        <v>#VALUE!</v>
      </c>
      <c r="BC86" s="671"/>
      <c r="BD86" s="671"/>
      <c r="BE86" s="671"/>
      <c r="BF86" s="671"/>
      <c r="BG86" s="671"/>
      <c r="BH86" s="671"/>
      <c r="BI86" s="676"/>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38"/>
      <c r="CM86" s="38"/>
      <c r="CN86" s="38"/>
      <c r="CO86" s="38"/>
      <c r="CP86" s="38"/>
      <c r="CQ86" s="38"/>
      <c r="CR86" s="38"/>
      <c r="CS86" s="38"/>
      <c r="CT86" s="38"/>
      <c r="CU86" s="38"/>
      <c r="CV86" s="38"/>
      <c r="CW86" s="38"/>
      <c r="CX86" s="38"/>
      <c r="CY86" s="38"/>
      <c r="CZ86" s="38"/>
      <c r="DA86" s="38"/>
      <c r="DB86" s="38"/>
      <c r="DC86" s="38"/>
      <c r="DD86" s="38"/>
      <c r="DE86" s="38"/>
      <c r="DF86" s="38"/>
      <c r="DG86" s="38"/>
      <c r="DH86" s="38"/>
      <c r="DI86" s="38"/>
      <c r="DJ86" s="38"/>
      <c r="DK86" s="38"/>
      <c r="DL86" s="38"/>
      <c r="DM86" s="38"/>
      <c r="DN86" s="38"/>
      <c r="DO86" s="38"/>
      <c r="DP86" s="38"/>
      <c r="DQ86" s="38"/>
      <c r="DR86" s="38"/>
      <c r="DS86" s="38"/>
      <c r="DT86" s="38"/>
      <c r="DU86" s="38"/>
      <c r="DV86" s="38"/>
      <c r="DW86" s="38"/>
      <c r="DX86" s="38"/>
      <c r="DY86" s="38"/>
      <c r="DZ86" s="38"/>
      <c r="EA86" s="38"/>
      <c r="EB86" s="38"/>
      <c r="EC86" s="38"/>
      <c r="ED86" s="38"/>
      <c r="EE86" s="38"/>
      <c r="EF86" s="38"/>
      <c r="EG86" s="38"/>
      <c r="EH86" s="38"/>
      <c r="EI86" s="38"/>
      <c r="EJ86" s="38"/>
      <c r="EK86" s="38"/>
      <c r="EL86" s="38"/>
      <c r="EM86" s="38"/>
      <c r="EN86" s="38"/>
      <c r="EO86" s="38"/>
      <c r="EP86" s="38"/>
      <c r="EQ86" s="38"/>
      <c r="ER86" s="38"/>
      <c r="ES86" s="38"/>
      <c r="ET86" s="38"/>
      <c r="EU86" s="38"/>
      <c r="EV86" s="38"/>
      <c r="EW86" s="38"/>
      <c r="EX86" s="38"/>
      <c r="EY86" s="38"/>
      <c r="EZ86" s="38"/>
      <c r="FA86" s="38"/>
      <c r="FB86" s="38"/>
      <c r="FC86" s="38"/>
      <c r="FD86" s="38"/>
      <c r="FE86" s="38"/>
      <c r="FF86" s="38"/>
      <c r="FG86" s="38"/>
      <c r="FH86" s="38"/>
      <c r="FI86" s="38"/>
      <c r="FJ86" s="38"/>
      <c r="FK86" s="38"/>
      <c r="FL86" s="38"/>
      <c r="FM86" s="38"/>
      <c r="FN86" s="38"/>
      <c r="FO86" s="38"/>
      <c r="FP86" s="38"/>
      <c r="FQ86" s="38"/>
      <c r="FR86" s="38"/>
      <c r="FS86" s="38"/>
      <c r="FT86" s="38"/>
      <c r="FU86" s="38"/>
      <c r="FV86" s="38"/>
      <c r="FW86" s="38"/>
      <c r="FX86" s="38"/>
      <c r="FY86" s="38"/>
      <c r="FZ86" s="38"/>
      <c r="GA86" s="38"/>
      <c r="GB86" s="38"/>
      <c r="GC86" s="38"/>
      <c r="GD86" s="38"/>
      <c r="GE86" s="38"/>
      <c r="GF86" s="38"/>
      <c r="GG86" s="38"/>
      <c r="GH86" s="38"/>
      <c r="GI86" s="38"/>
      <c r="GJ86" s="38"/>
      <c r="GK86" s="38"/>
      <c r="GL86" s="38"/>
      <c r="GM86" s="38"/>
      <c r="GN86" s="38"/>
      <c r="GO86" s="38"/>
      <c r="GP86" s="38"/>
      <c r="GQ86" s="38"/>
      <c r="GR86" s="38"/>
      <c r="GS86" s="38"/>
      <c r="GT86" s="38"/>
      <c r="GU86" s="38"/>
      <c r="GV86" s="38"/>
      <c r="GW86" s="38"/>
      <c r="GX86" s="38"/>
      <c r="GY86" s="38"/>
    </row>
    <row r="87" spans="1:207" s="39" customFormat="1" ht="15" customHeight="1">
      <c r="A87" s="36"/>
      <c r="B87" s="652"/>
      <c r="C87" s="653"/>
      <c r="D87" s="653"/>
      <c r="E87" s="653"/>
      <c r="F87" s="653"/>
      <c r="G87" s="653"/>
      <c r="H87" s="653"/>
      <c r="I87" s="653"/>
      <c r="J87" s="653"/>
      <c r="K87" s="654"/>
      <c r="L87" s="652"/>
      <c r="M87" s="653"/>
      <c r="N87" s="653"/>
      <c r="O87" s="653"/>
      <c r="P87" s="653"/>
      <c r="Q87" s="653"/>
      <c r="R87" s="653"/>
      <c r="S87" s="653"/>
      <c r="T87" s="653"/>
      <c r="U87" s="653"/>
      <c r="V87" s="653"/>
      <c r="W87" s="653"/>
      <c r="X87" s="653"/>
      <c r="Y87" s="653"/>
      <c r="Z87" s="653"/>
      <c r="AA87" s="653"/>
      <c r="AB87" s="653"/>
      <c r="AC87" s="653"/>
      <c r="AD87" s="653"/>
      <c r="AE87" s="653"/>
      <c r="AF87" s="654"/>
      <c r="AG87" s="4"/>
      <c r="AH87" s="667"/>
      <c r="AI87" s="668"/>
      <c r="AJ87" s="668"/>
      <c r="AK87" s="668"/>
      <c r="AL87" s="668"/>
      <c r="AM87" s="668"/>
      <c r="AN87" s="668"/>
      <c r="AO87" s="668"/>
      <c r="AP87" s="668"/>
      <c r="AQ87" s="668"/>
      <c r="AR87" s="668"/>
      <c r="AS87" s="669"/>
      <c r="AT87" s="673"/>
      <c r="AU87" s="674"/>
      <c r="AV87" s="674"/>
      <c r="AW87" s="674"/>
      <c r="AX87" s="674"/>
      <c r="AY87" s="674"/>
      <c r="AZ87" s="674"/>
      <c r="BA87" s="675"/>
      <c r="BB87" s="674"/>
      <c r="BC87" s="674"/>
      <c r="BD87" s="674"/>
      <c r="BE87" s="674"/>
      <c r="BF87" s="674"/>
      <c r="BG87" s="674"/>
      <c r="BH87" s="674"/>
      <c r="BI87" s="677"/>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38"/>
      <c r="CM87" s="38"/>
      <c r="CN87" s="38"/>
      <c r="CO87" s="38"/>
      <c r="CP87" s="38"/>
      <c r="CQ87" s="38"/>
      <c r="CR87" s="38"/>
      <c r="CS87" s="38"/>
      <c r="CT87" s="38"/>
      <c r="CU87" s="38"/>
      <c r="CV87" s="38"/>
      <c r="CW87" s="38"/>
      <c r="CX87" s="38"/>
      <c r="CY87" s="38"/>
      <c r="CZ87" s="38"/>
      <c r="DA87" s="38"/>
      <c r="DB87" s="38"/>
      <c r="DC87" s="38"/>
      <c r="DD87" s="38"/>
      <c r="DE87" s="38"/>
      <c r="DF87" s="38"/>
      <c r="DG87" s="38"/>
      <c r="DH87" s="38"/>
      <c r="DI87" s="38"/>
      <c r="DJ87" s="38"/>
      <c r="DK87" s="38"/>
      <c r="DL87" s="38"/>
      <c r="DM87" s="38"/>
      <c r="DN87" s="38"/>
      <c r="DO87" s="38"/>
      <c r="DP87" s="38"/>
      <c r="DQ87" s="38"/>
      <c r="DR87" s="38"/>
      <c r="DS87" s="38"/>
      <c r="DT87" s="38"/>
      <c r="DU87" s="38"/>
      <c r="DV87" s="38"/>
      <c r="DW87" s="38"/>
      <c r="DX87" s="38"/>
      <c r="DY87" s="38"/>
      <c r="DZ87" s="38"/>
      <c r="EA87" s="38"/>
      <c r="EB87" s="38"/>
      <c r="EC87" s="38"/>
      <c r="ED87" s="38"/>
      <c r="EE87" s="38"/>
      <c r="EF87" s="38"/>
      <c r="EG87" s="38"/>
      <c r="EH87" s="38"/>
      <c r="EI87" s="38"/>
      <c r="EJ87" s="38"/>
      <c r="EK87" s="38"/>
      <c r="EL87" s="38"/>
      <c r="EM87" s="38"/>
      <c r="EN87" s="38"/>
      <c r="EO87" s="38"/>
      <c r="EP87" s="38"/>
      <c r="EQ87" s="38"/>
      <c r="ER87" s="38"/>
      <c r="ES87" s="38"/>
      <c r="ET87" s="38"/>
      <c r="EU87" s="38"/>
      <c r="EV87" s="38"/>
      <c r="EW87" s="38"/>
      <c r="EX87" s="38"/>
      <c r="EY87" s="38"/>
      <c r="EZ87" s="38"/>
      <c r="FA87" s="38"/>
      <c r="FB87" s="38"/>
      <c r="FC87" s="38"/>
      <c r="FD87" s="38"/>
      <c r="FE87" s="38"/>
      <c r="FF87" s="38"/>
      <c r="FG87" s="38"/>
      <c r="FH87" s="38"/>
      <c r="FI87" s="38"/>
      <c r="FJ87" s="38"/>
      <c r="FK87" s="38"/>
      <c r="FL87" s="38"/>
      <c r="FM87" s="38"/>
      <c r="FN87" s="38"/>
      <c r="FO87" s="38"/>
      <c r="FP87" s="38"/>
      <c r="FQ87" s="38"/>
      <c r="FR87" s="38"/>
      <c r="FS87" s="38"/>
      <c r="FT87" s="38"/>
      <c r="FU87" s="38"/>
      <c r="FV87" s="38"/>
      <c r="FW87" s="38"/>
      <c r="FX87" s="38"/>
      <c r="FY87" s="38"/>
      <c r="FZ87" s="38"/>
      <c r="GA87" s="38"/>
      <c r="GB87" s="38"/>
      <c r="GC87" s="38"/>
      <c r="GD87" s="38"/>
      <c r="GE87" s="38"/>
      <c r="GF87" s="38"/>
      <c r="GG87" s="38"/>
      <c r="GH87" s="38"/>
      <c r="GI87" s="38"/>
      <c r="GJ87" s="38"/>
      <c r="GK87" s="38"/>
      <c r="GL87" s="38"/>
      <c r="GM87" s="38"/>
      <c r="GN87" s="38"/>
      <c r="GO87" s="38"/>
      <c r="GP87" s="38"/>
      <c r="GQ87" s="38"/>
      <c r="GR87" s="38"/>
      <c r="GS87" s="38"/>
      <c r="GT87" s="38"/>
      <c r="GU87" s="38"/>
      <c r="GV87" s="38"/>
      <c r="GW87" s="38"/>
      <c r="GX87" s="38"/>
      <c r="GY87" s="38"/>
    </row>
    <row r="88" spans="1:207" s="39" customFormat="1" ht="24" customHeight="1">
      <c r="A88" s="36"/>
      <c r="B88" s="655"/>
      <c r="C88" s="656"/>
      <c r="D88" s="656"/>
      <c r="E88" s="656"/>
      <c r="F88" s="656"/>
      <c r="G88" s="656"/>
      <c r="H88" s="656"/>
      <c r="I88" s="656"/>
      <c r="J88" s="656"/>
      <c r="K88" s="657"/>
      <c r="L88" s="655"/>
      <c r="M88" s="656"/>
      <c r="N88" s="656"/>
      <c r="O88" s="656"/>
      <c r="P88" s="656"/>
      <c r="Q88" s="656"/>
      <c r="R88" s="656"/>
      <c r="S88" s="656"/>
      <c r="T88" s="656"/>
      <c r="U88" s="656"/>
      <c r="V88" s="656"/>
      <c r="W88" s="656"/>
      <c r="X88" s="656"/>
      <c r="Y88" s="656"/>
      <c r="Z88" s="656"/>
      <c r="AA88" s="656"/>
      <c r="AB88" s="656"/>
      <c r="AC88" s="656"/>
      <c r="AD88" s="656"/>
      <c r="AE88" s="656"/>
      <c r="AF88" s="657"/>
      <c r="AG88" s="4"/>
      <c r="AH88" s="678" t="s">
        <v>54</v>
      </c>
      <c r="AI88" s="679"/>
      <c r="AJ88" s="679"/>
      <c r="AK88" s="679"/>
      <c r="AL88" s="679"/>
      <c r="AM88" s="679"/>
      <c r="AN88" s="679"/>
      <c r="AO88" s="679"/>
      <c r="AP88" s="680">
        <f>AG203</f>
        <v>0.8</v>
      </c>
      <c r="AQ88" s="681"/>
      <c r="AR88" s="681"/>
      <c r="AS88" s="682"/>
      <c r="AT88" s="683" t="e">
        <f>AT86*AP88</f>
        <v>#VALUE!</v>
      </c>
      <c r="AU88" s="684"/>
      <c r="AV88" s="684"/>
      <c r="AW88" s="684"/>
      <c r="AX88" s="684"/>
      <c r="AY88" s="684"/>
      <c r="AZ88" s="684"/>
      <c r="BA88" s="685"/>
      <c r="BB88" s="686" t="e">
        <f>IF(AT88=0,0,AT88/BD5)</f>
        <v>#VALUE!</v>
      </c>
      <c r="BC88" s="686"/>
      <c r="BD88" s="686"/>
      <c r="BE88" s="686"/>
      <c r="BF88" s="686"/>
      <c r="BG88" s="686"/>
      <c r="BH88" s="686"/>
      <c r="BI88" s="687"/>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38"/>
      <c r="CM88" s="38"/>
      <c r="CN88" s="38"/>
      <c r="CO88" s="38"/>
      <c r="CP88" s="38"/>
      <c r="CQ88" s="38"/>
      <c r="CR88" s="38"/>
      <c r="CS88" s="38"/>
      <c r="CT88" s="38"/>
      <c r="CU88" s="38"/>
      <c r="CV88" s="38"/>
      <c r="CW88" s="38"/>
      <c r="CX88" s="38"/>
      <c r="CY88" s="38"/>
      <c r="CZ88" s="38"/>
      <c r="DA88" s="38"/>
      <c r="DB88" s="38"/>
      <c r="DC88" s="38"/>
      <c r="DD88" s="38"/>
      <c r="DE88" s="38"/>
      <c r="DF88" s="38"/>
      <c r="DG88" s="38"/>
      <c r="DH88" s="38"/>
      <c r="DI88" s="38"/>
      <c r="DJ88" s="38"/>
      <c r="DK88" s="38"/>
      <c r="DL88" s="38"/>
      <c r="DM88" s="38"/>
      <c r="DN88" s="38"/>
      <c r="DO88" s="38"/>
      <c r="DP88" s="38"/>
      <c r="DQ88" s="38"/>
      <c r="DR88" s="38"/>
      <c r="DS88" s="38"/>
      <c r="DT88" s="38"/>
      <c r="DU88" s="38"/>
      <c r="DV88" s="38"/>
      <c r="DW88" s="38"/>
      <c r="DX88" s="38"/>
      <c r="DY88" s="38"/>
      <c r="DZ88" s="38"/>
      <c r="EA88" s="38"/>
      <c r="EB88" s="38"/>
      <c r="EC88" s="38"/>
      <c r="ED88" s="38"/>
      <c r="EE88" s="38"/>
      <c r="EF88" s="38"/>
      <c r="EG88" s="38"/>
      <c r="EH88" s="38"/>
      <c r="EI88" s="38"/>
      <c r="EJ88" s="38"/>
      <c r="EK88" s="38"/>
      <c r="EL88" s="38"/>
      <c r="EM88" s="38"/>
      <c r="EN88" s="38"/>
      <c r="EO88" s="38"/>
      <c r="EP88" s="38"/>
      <c r="EQ88" s="38"/>
      <c r="ER88" s="38"/>
      <c r="ES88" s="38"/>
      <c r="ET88" s="38"/>
      <c r="EU88" s="38"/>
      <c r="EV88" s="38"/>
      <c r="EW88" s="38"/>
      <c r="EX88" s="38"/>
      <c r="EY88" s="38"/>
      <c r="EZ88" s="38"/>
      <c r="FA88" s="38"/>
      <c r="FB88" s="38"/>
      <c r="FC88" s="38"/>
      <c r="FD88" s="38"/>
      <c r="FE88" s="38"/>
      <c r="FF88" s="38"/>
      <c r="FG88" s="38"/>
      <c r="FH88" s="38"/>
      <c r="FI88" s="38"/>
      <c r="FJ88" s="38"/>
      <c r="FK88" s="38"/>
      <c r="FL88" s="38"/>
      <c r="FM88" s="38"/>
      <c r="FN88" s="38"/>
      <c r="FO88" s="38"/>
      <c r="FP88" s="38"/>
      <c r="FQ88" s="38"/>
      <c r="FR88" s="38"/>
      <c r="FS88" s="38"/>
      <c r="FT88" s="38"/>
      <c r="FU88" s="38"/>
      <c r="FV88" s="38"/>
      <c r="FW88" s="38"/>
      <c r="FX88" s="38"/>
      <c r="FY88" s="38"/>
      <c r="FZ88" s="38"/>
      <c r="GA88" s="38"/>
      <c r="GB88" s="38"/>
      <c r="GC88" s="38"/>
      <c r="GD88" s="38"/>
      <c r="GE88" s="38"/>
      <c r="GF88" s="38"/>
      <c r="GG88" s="38"/>
      <c r="GH88" s="38"/>
      <c r="GI88" s="38"/>
      <c r="GJ88" s="38"/>
      <c r="GK88" s="38"/>
      <c r="GL88" s="38"/>
      <c r="GM88" s="38"/>
      <c r="GN88" s="38"/>
      <c r="GO88" s="38"/>
      <c r="GP88" s="38"/>
      <c r="GQ88" s="38"/>
      <c r="GR88" s="38"/>
      <c r="GS88" s="38"/>
      <c r="GT88" s="38"/>
      <c r="GU88" s="38"/>
      <c r="GV88" s="38"/>
      <c r="GW88" s="38"/>
      <c r="GX88" s="38"/>
      <c r="GY88" s="38"/>
    </row>
    <row r="89" spans="1:207" s="39" customFormat="1" ht="22.5" customHeight="1" thickBot="1">
      <c r="A89" s="36"/>
      <c r="B89" s="623" t="s">
        <v>56</v>
      </c>
      <c r="C89" s="624"/>
      <c r="D89" s="624"/>
      <c r="E89" s="624"/>
      <c r="F89" s="624"/>
      <c r="G89" s="624"/>
      <c r="H89" s="624"/>
      <c r="I89" s="624"/>
      <c r="J89" s="624"/>
      <c r="K89" s="625"/>
      <c r="L89" s="623" t="s">
        <v>57</v>
      </c>
      <c r="M89" s="624"/>
      <c r="N89" s="624"/>
      <c r="O89" s="624"/>
      <c r="P89" s="624"/>
      <c r="Q89" s="624"/>
      <c r="R89" s="624"/>
      <c r="S89" s="624"/>
      <c r="T89" s="624"/>
      <c r="U89" s="624"/>
      <c r="V89" s="624"/>
      <c r="W89" s="624"/>
      <c r="X89" s="624"/>
      <c r="Y89" s="624"/>
      <c r="Z89" s="624"/>
      <c r="AA89" s="624"/>
      <c r="AB89" s="624"/>
      <c r="AC89" s="624"/>
      <c r="AD89" s="624"/>
      <c r="AE89" s="624"/>
      <c r="AF89" s="625"/>
      <c r="AG89" s="4"/>
      <c r="AH89" s="626" t="s">
        <v>55</v>
      </c>
      <c r="AI89" s="627"/>
      <c r="AJ89" s="627"/>
      <c r="AK89" s="627"/>
      <c r="AL89" s="627"/>
      <c r="AM89" s="627"/>
      <c r="AN89" s="627"/>
      <c r="AO89" s="627"/>
      <c r="AP89" s="627"/>
      <c r="AQ89" s="627"/>
      <c r="AR89" s="627"/>
      <c r="AS89" s="628"/>
      <c r="AT89" s="629" t="e">
        <f>BE192*BD5</f>
        <v>#VALUE!</v>
      </c>
      <c r="AU89" s="630"/>
      <c r="AV89" s="630"/>
      <c r="AW89" s="630"/>
      <c r="AX89" s="630"/>
      <c r="AY89" s="630"/>
      <c r="AZ89" s="630"/>
      <c r="BA89" s="631"/>
      <c r="BB89" s="632" t="e">
        <f>IF(AT89=0,"-",AT89/BD5)</f>
        <v>#VALUE!</v>
      </c>
      <c r="BC89" s="632"/>
      <c r="BD89" s="632"/>
      <c r="BE89" s="632"/>
      <c r="BF89" s="632"/>
      <c r="BG89" s="632"/>
      <c r="BH89" s="632"/>
      <c r="BI89" s="633"/>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38"/>
      <c r="CM89" s="38"/>
      <c r="CN89" s="38"/>
      <c r="CO89" s="38"/>
      <c r="CP89" s="38"/>
      <c r="CQ89" s="38"/>
      <c r="CR89" s="38"/>
      <c r="CS89" s="38"/>
      <c r="CT89" s="38"/>
      <c r="CU89" s="38"/>
      <c r="CV89" s="38"/>
      <c r="CW89" s="38"/>
      <c r="CX89" s="38"/>
      <c r="CY89" s="38"/>
      <c r="CZ89" s="38"/>
      <c r="DA89" s="38"/>
      <c r="DB89" s="38"/>
      <c r="DC89" s="38"/>
      <c r="DD89" s="38"/>
      <c r="DE89" s="38"/>
      <c r="DF89" s="38"/>
      <c r="DG89" s="38"/>
      <c r="DH89" s="38"/>
      <c r="DI89" s="38"/>
      <c r="DJ89" s="38"/>
      <c r="DK89" s="38"/>
      <c r="DL89" s="38"/>
      <c r="DM89" s="38"/>
      <c r="DN89" s="38"/>
      <c r="DO89" s="38"/>
      <c r="DP89" s="38"/>
      <c r="DQ89" s="38"/>
      <c r="DR89" s="38"/>
      <c r="DS89" s="38"/>
      <c r="DT89" s="38"/>
      <c r="DU89" s="38"/>
      <c r="DV89" s="38"/>
      <c r="DW89" s="38"/>
      <c r="DX89" s="38"/>
      <c r="DY89" s="38"/>
      <c r="DZ89" s="38"/>
      <c r="EA89" s="38"/>
      <c r="EB89" s="38"/>
      <c r="EC89" s="38"/>
      <c r="ED89" s="38"/>
      <c r="EE89" s="38"/>
      <c r="EF89" s="38"/>
      <c r="EG89" s="38"/>
      <c r="EH89" s="38"/>
      <c r="EI89" s="38"/>
      <c r="EJ89" s="38"/>
      <c r="EK89" s="38"/>
      <c r="EL89" s="38"/>
      <c r="EM89" s="38"/>
      <c r="EN89" s="38"/>
      <c r="EO89" s="38"/>
      <c r="EP89" s="38"/>
      <c r="EQ89" s="38"/>
      <c r="ER89" s="38"/>
      <c r="ES89" s="38"/>
      <c r="ET89" s="38"/>
      <c r="EU89" s="38"/>
      <c r="EV89" s="38"/>
      <c r="EW89" s="38"/>
      <c r="EX89" s="38"/>
      <c r="EY89" s="38"/>
      <c r="EZ89" s="38"/>
      <c r="FA89" s="38"/>
      <c r="FB89" s="38"/>
      <c r="FC89" s="38"/>
      <c r="FD89" s="38"/>
      <c r="FE89" s="38"/>
      <c r="FF89" s="38"/>
      <c r="FG89" s="38"/>
      <c r="FH89" s="38"/>
      <c r="FI89" s="38"/>
      <c r="FJ89" s="38"/>
      <c r="FK89" s="38"/>
      <c r="FL89" s="38"/>
      <c r="FM89" s="38"/>
      <c r="FN89" s="38"/>
      <c r="FO89" s="38"/>
      <c r="FP89" s="38"/>
      <c r="FQ89" s="38"/>
      <c r="FR89" s="38"/>
      <c r="FS89" s="38"/>
      <c r="FT89" s="38"/>
      <c r="FU89" s="38"/>
      <c r="FV89" s="38"/>
      <c r="FW89" s="38"/>
      <c r="FX89" s="38"/>
      <c r="FY89" s="38"/>
      <c r="FZ89" s="38"/>
      <c r="GA89" s="38"/>
      <c r="GB89" s="38"/>
      <c r="GC89" s="38"/>
      <c r="GD89" s="38"/>
      <c r="GE89" s="38"/>
      <c r="GF89" s="38"/>
      <c r="GG89" s="38"/>
      <c r="GH89" s="38"/>
      <c r="GI89" s="38"/>
      <c r="GJ89" s="38"/>
      <c r="GK89" s="38"/>
      <c r="GL89" s="38"/>
      <c r="GM89" s="38"/>
      <c r="GN89" s="38"/>
      <c r="GO89" s="38"/>
      <c r="GP89" s="38"/>
      <c r="GQ89" s="38"/>
      <c r="GR89" s="38"/>
      <c r="GS89" s="38"/>
      <c r="GT89" s="38"/>
      <c r="GU89" s="38"/>
      <c r="GV89" s="38"/>
      <c r="GW89" s="38"/>
      <c r="GX89" s="38"/>
      <c r="GY89" s="38"/>
    </row>
    <row r="90" spans="1:207" s="39" customFormat="1" ht="22.5" customHeight="1">
      <c r="A90" s="36"/>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634" t="str">
        <f>+IF(U4="BRP -VIVIENDA",AC500,IF(U4="GRC","",IF(U4="UAI","","")))</f>
        <v/>
      </c>
      <c r="AI90" s="634"/>
      <c r="AJ90" s="634"/>
      <c r="AK90" s="634"/>
      <c r="AL90" s="634"/>
      <c r="AM90" s="634"/>
      <c r="AN90" s="634"/>
      <c r="AO90" s="634"/>
      <c r="AP90" s="634"/>
      <c r="AQ90" s="634"/>
      <c r="AR90" s="634"/>
      <c r="AS90" s="634"/>
      <c r="AT90" s="635"/>
      <c r="AU90" s="635"/>
      <c r="AV90" s="635"/>
      <c r="AW90" s="635"/>
      <c r="AX90" s="635"/>
      <c r="AY90" s="635"/>
      <c r="AZ90" s="635"/>
      <c r="BA90" s="635"/>
      <c r="BB90" s="636"/>
      <c r="BC90" s="636"/>
      <c r="BD90" s="636"/>
      <c r="BE90" s="636"/>
      <c r="BF90" s="636"/>
      <c r="BG90" s="636"/>
      <c r="BH90" s="636"/>
      <c r="BI90" s="636"/>
      <c r="BJ90" s="4"/>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38"/>
      <c r="CM90" s="38"/>
      <c r="CN90" s="38"/>
      <c r="CO90" s="38"/>
      <c r="CP90" s="38"/>
      <c r="CQ90" s="38"/>
      <c r="CR90" s="38"/>
      <c r="CS90" s="38"/>
      <c r="CT90" s="38"/>
      <c r="CU90" s="38"/>
      <c r="CV90" s="38"/>
      <c r="CW90" s="38"/>
      <c r="CX90" s="38"/>
      <c r="CY90" s="38"/>
      <c r="CZ90" s="38"/>
      <c r="DA90" s="38"/>
      <c r="DB90" s="38"/>
      <c r="DC90" s="38"/>
      <c r="DD90" s="38"/>
      <c r="DE90" s="38"/>
      <c r="DF90" s="38"/>
      <c r="DG90" s="38"/>
      <c r="DH90" s="38"/>
      <c r="DI90" s="38"/>
      <c r="DJ90" s="38"/>
      <c r="DK90" s="38"/>
      <c r="DL90" s="38"/>
      <c r="DM90" s="38"/>
      <c r="DN90" s="38"/>
      <c r="DO90" s="38"/>
      <c r="DP90" s="38"/>
      <c r="DQ90" s="38"/>
      <c r="DR90" s="38"/>
      <c r="DS90" s="38"/>
      <c r="DT90" s="38"/>
      <c r="DU90" s="38"/>
      <c r="DV90" s="38"/>
      <c r="DW90" s="38"/>
      <c r="DX90" s="38"/>
      <c r="DY90" s="38"/>
      <c r="DZ90" s="38"/>
      <c r="EA90" s="38"/>
      <c r="EB90" s="38"/>
      <c r="EC90" s="38"/>
      <c r="ED90" s="38"/>
      <c r="EE90" s="38"/>
      <c r="EF90" s="38"/>
      <c r="EG90" s="38"/>
      <c r="EH90" s="38"/>
      <c r="EI90" s="38"/>
      <c r="EJ90" s="38"/>
      <c r="EK90" s="38"/>
      <c r="EL90" s="38"/>
      <c r="EM90" s="38"/>
      <c r="EN90" s="38"/>
      <c r="EO90" s="38"/>
      <c r="EP90" s="38"/>
      <c r="EQ90" s="38"/>
      <c r="ER90" s="38"/>
      <c r="ES90" s="38"/>
      <c r="ET90" s="38"/>
      <c r="EU90" s="38"/>
      <c r="EV90" s="38"/>
      <c r="EW90" s="38"/>
      <c r="EX90" s="38"/>
      <c r="EY90" s="38"/>
      <c r="EZ90" s="38"/>
      <c r="FA90" s="38"/>
      <c r="FB90" s="38"/>
      <c r="FC90" s="38"/>
      <c r="FD90" s="38"/>
      <c r="FE90" s="38"/>
      <c r="FF90" s="38"/>
      <c r="FG90" s="38"/>
      <c r="FH90" s="38"/>
      <c r="FI90" s="38"/>
      <c r="FJ90" s="38"/>
      <c r="FK90" s="38"/>
      <c r="FL90" s="38"/>
      <c r="FM90" s="38"/>
      <c r="FN90" s="38"/>
      <c r="FO90" s="38"/>
      <c r="FP90" s="38"/>
      <c r="FQ90" s="38"/>
      <c r="FR90" s="38"/>
      <c r="FS90" s="38"/>
      <c r="FT90" s="38"/>
      <c r="FU90" s="38"/>
      <c r="FV90" s="38"/>
      <c r="FW90" s="38"/>
      <c r="FX90" s="38"/>
      <c r="FY90" s="38"/>
      <c r="FZ90" s="38"/>
      <c r="GA90" s="38"/>
      <c r="GB90" s="38"/>
      <c r="GC90" s="38"/>
      <c r="GD90" s="38"/>
      <c r="GE90" s="38"/>
      <c r="GF90" s="38"/>
      <c r="GG90" s="38"/>
      <c r="GH90" s="38"/>
      <c r="GI90" s="38"/>
      <c r="GJ90" s="38"/>
      <c r="GK90" s="38"/>
      <c r="GL90" s="38"/>
      <c r="GM90" s="38"/>
      <c r="GN90" s="38"/>
      <c r="GO90" s="38"/>
      <c r="GP90" s="38"/>
      <c r="GQ90" s="38"/>
      <c r="GR90" s="38"/>
      <c r="GS90" s="38"/>
      <c r="GT90" s="38"/>
      <c r="GU90" s="38"/>
      <c r="GV90" s="38"/>
      <c r="GW90" s="38"/>
      <c r="GX90" s="38"/>
      <c r="GY90" s="38"/>
    </row>
    <row r="91" spans="1:207" s="6" customFormat="1" ht="10.5" customHeight="1">
      <c r="A91" s="45"/>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row>
    <row r="92" spans="1:207" s="6" customFormat="1" ht="14.25" customHeight="1">
      <c r="A92" s="47" t="s">
        <v>166</v>
      </c>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c r="BF92" s="48"/>
      <c r="BG92" s="48"/>
      <c r="BH92" s="48"/>
      <c r="BI92" s="49"/>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row>
    <row r="93" spans="1:207" s="52" customFormat="1" ht="9.7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c r="DI93" s="51"/>
      <c r="DJ93" s="51"/>
      <c r="DK93" s="51"/>
      <c r="DL93" s="51"/>
      <c r="DM93" s="51"/>
      <c r="DN93" s="51"/>
      <c r="DO93" s="51"/>
      <c r="DP93" s="51"/>
      <c r="DQ93" s="51"/>
      <c r="DR93" s="51"/>
      <c r="DS93" s="51"/>
      <c r="DT93" s="51"/>
      <c r="DU93" s="51"/>
      <c r="DV93" s="51"/>
      <c r="DW93" s="51"/>
      <c r="DX93" s="51"/>
      <c r="DY93" s="51"/>
      <c r="DZ93" s="51"/>
      <c r="EA93" s="51"/>
      <c r="EB93" s="51"/>
      <c r="EC93" s="51"/>
      <c r="ED93" s="51"/>
      <c r="EE93" s="51"/>
      <c r="EF93" s="51"/>
      <c r="EG93" s="51"/>
      <c r="EH93" s="51"/>
      <c r="EI93" s="51"/>
      <c r="EJ93" s="51"/>
      <c r="EK93" s="51"/>
      <c r="EL93" s="51"/>
      <c r="EM93" s="51"/>
      <c r="EN93" s="51"/>
      <c r="EO93" s="51"/>
      <c r="EP93" s="51"/>
      <c r="EQ93" s="51"/>
      <c r="ER93" s="51"/>
      <c r="ES93" s="51"/>
      <c r="ET93" s="51"/>
      <c r="EU93" s="51"/>
      <c r="EV93" s="51"/>
      <c r="EW93" s="51"/>
      <c r="EX93" s="51"/>
      <c r="EY93" s="51"/>
      <c r="EZ93" s="51"/>
      <c r="FA93" s="51"/>
      <c r="FB93" s="51"/>
      <c r="FC93" s="51"/>
      <c r="FD93" s="51"/>
      <c r="FE93" s="51"/>
      <c r="FF93" s="51"/>
      <c r="FG93" s="51"/>
      <c r="FH93" s="51"/>
      <c r="FI93" s="51"/>
      <c r="FJ93" s="51"/>
      <c r="FK93" s="51"/>
      <c r="FL93" s="51"/>
      <c r="FM93" s="51"/>
      <c r="FN93" s="51"/>
      <c r="FO93" s="51"/>
      <c r="FP93" s="51"/>
      <c r="FQ93" s="51"/>
      <c r="FR93" s="51"/>
      <c r="FS93" s="51"/>
      <c r="FT93" s="51"/>
      <c r="FU93" s="51"/>
      <c r="FV93" s="51"/>
      <c r="FW93" s="51"/>
      <c r="FX93" s="51"/>
      <c r="FY93" s="51"/>
      <c r="FZ93" s="51"/>
      <c r="GA93" s="51"/>
      <c r="GB93" s="51"/>
      <c r="GC93" s="51"/>
      <c r="GD93" s="51"/>
      <c r="GE93" s="51"/>
      <c r="GF93" s="51"/>
      <c r="GG93" s="51"/>
      <c r="GH93" s="51"/>
      <c r="GI93" s="51"/>
      <c r="GJ93" s="51"/>
      <c r="GK93" s="51"/>
      <c r="GL93" s="51"/>
      <c r="GM93" s="51"/>
      <c r="GN93" s="51"/>
      <c r="GO93" s="51"/>
      <c r="GP93" s="51"/>
      <c r="GQ93" s="51"/>
      <c r="GR93" s="51"/>
      <c r="GS93" s="51"/>
      <c r="GT93" s="51"/>
      <c r="GU93" s="51"/>
      <c r="GV93" s="51"/>
      <c r="GW93" s="51"/>
      <c r="GX93" s="51"/>
      <c r="GY93" s="51"/>
    </row>
    <row r="94" spans="1:207" s="6" customFormat="1" ht="13.5" customHeight="1" thickBot="1">
      <c r="A94" s="36"/>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row>
    <row r="95" spans="1:207" s="6" customFormat="1" ht="15.75" customHeight="1" thickBot="1">
      <c r="A95" s="36"/>
      <c r="B95" s="280" t="s">
        <v>61</v>
      </c>
      <c r="C95" s="281"/>
      <c r="D95" s="281"/>
      <c r="E95" s="281"/>
      <c r="F95" s="281"/>
      <c r="G95" s="281"/>
      <c r="H95" s="281"/>
      <c r="I95" s="281"/>
      <c r="J95" s="281"/>
      <c r="K95" s="281"/>
      <c r="L95" s="281"/>
      <c r="M95" s="281"/>
      <c r="N95" s="281"/>
      <c r="O95" s="281"/>
      <c r="P95" s="281"/>
      <c r="Q95" s="281"/>
      <c r="R95" s="281"/>
      <c r="S95" s="281"/>
      <c r="T95" s="281"/>
      <c r="U95" s="281"/>
      <c r="V95" s="281"/>
      <c r="W95" s="281"/>
      <c r="X95" s="281"/>
      <c r="Y95" s="281"/>
      <c r="Z95" s="281"/>
      <c r="AA95" s="281"/>
      <c r="AB95" s="281"/>
      <c r="AC95" s="281"/>
      <c r="AD95" s="281"/>
      <c r="AE95" s="281"/>
      <c r="AF95" s="281"/>
      <c r="AG95" s="281"/>
      <c r="AH95" s="281"/>
      <c r="AI95" s="281"/>
      <c r="AJ95" s="281"/>
      <c r="AK95" s="281"/>
      <c r="AL95" s="281"/>
      <c r="AM95" s="281"/>
      <c r="AN95" s="281"/>
      <c r="AO95" s="281"/>
      <c r="AP95" s="281"/>
      <c r="AQ95" s="281"/>
      <c r="AR95" s="281"/>
      <c r="AS95" s="281"/>
      <c r="AT95" s="281"/>
      <c r="AU95" s="281"/>
      <c r="AV95" s="281"/>
      <c r="AW95" s="281"/>
      <c r="AX95" s="281"/>
      <c r="AY95" s="281"/>
      <c r="AZ95" s="281"/>
      <c r="BA95" s="281"/>
      <c r="BB95" s="281"/>
      <c r="BC95" s="281"/>
      <c r="BD95" s="281"/>
      <c r="BE95" s="281"/>
      <c r="BF95" s="281"/>
      <c r="BG95" s="281"/>
      <c r="BH95" s="281"/>
      <c r="BI95" s="282"/>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row>
    <row r="96" spans="1:207" s="6" customFormat="1" ht="5.25" customHeight="1">
      <c r="A96" s="36"/>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row>
    <row r="97" spans="1:207" s="6" customFormat="1" ht="15" customHeight="1">
      <c r="A97" s="36"/>
      <c r="B97" s="587" t="s">
        <v>231</v>
      </c>
      <c r="C97" s="588"/>
      <c r="D97" s="588"/>
      <c r="E97" s="588"/>
      <c r="F97" s="588"/>
      <c r="G97" s="588"/>
      <c r="H97" s="588"/>
      <c r="I97" s="588"/>
      <c r="J97" s="588"/>
      <c r="K97" s="588"/>
      <c r="L97" s="588"/>
      <c r="M97" s="588"/>
      <c r="N97" s="588"/>
      <c r="O97" s="588"/>
      <c r="P97" s="588"/>
      <c r="Q97" s="588"/>
      <c r="R97" s="588"/>
      <c r="S97" s="588"/>
      <c r="T97" s="588"/>
      <c r="U97" s="588"/>
      <c r="V97" s="588"/>
      <c r="W97" s="588"/>
      <c r="X97" s="588"/>
      <c r="Y97" s="588"/>
      <c r="Z97" s="588"/>
      <c r="AA97" s="588"/>
      <c r="AB97" s="588"/>
      <c r="AC97" s="588"/>
      <c r="AD97" s="588"/>
      <c r="AE97" s="588"/>
      <c r="AF97" s="588"/>
      <c r="AG97" s="588"/>
      <c r="AH97" s="588"/>
      <c r="AI97" s="588"/>
      <c r="AJ97" s="588"/>
      <c r="AK97" s="588"/>
      <c r="AL97" s="588"/>
      <c r="AM97" s="588"/>
      <c r="AN97" s="588"/>
      <c r="AO97" s="588"/>
      <c r="AP97" s="588"/>
      <c r="AQ97" s="588"/>
      <c r="AR97" s="588"/>
      <c r="AS97" s="588"/>
      <c r="AT97" s="588"/>
      <c r="AU97" s="588"/>
      <c r="AV97" s="588"/>
      <c r="AW97" s="588"/>
      <c r="AX97" s="588"/>
      <c r="AY97" s="588"/>
      <c r="AZ97" s="588"/>
      <c r="BA97" s="588"/>
      <c r="BB97" s="588"/>
      <c r="BC97" s="588"/>
      <c r="BD97" s="588"/>
      <c r="BE97" s="588"/>
      <c r="BF97" s="588"/>
      <c r="BG97" s="588"/>
      <c r="BH97" s="588"/>
      <c r="BI97" s="589"/>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row>
    <row r="98" spans="1:207" s="6" customFormat="1" ht="16.5" customHeight="1">
      <c r="A98" s="36"/>
      <c r="B98" s="590" t="s">
        <v>293</v>
      </c>
      <c r="C98" s="591"/>
      <c r="D98" s="591"/>
      <c r="E98" s="591"/>
      <c r="F98" s="591"/>
      <c r="G98" s="591"/>
      <c r="H98" s="591"/>
      <c r="I98" s="591"/>
      <c r="J98" s="591"/>
      <c r="K98" s="591"/>
      <c r="L98" s="591"/>
      <c r="M98" s="591"/>
      <c r="N98" s="591"/>
      <c r="O98" s="591"/>
      <c r="P98" s="591"/>
      <c r="Q98" s="591"/>
      <c r="R98" s="591"/>
      <c r="S98" s="591"/>
      <c r="T98" s="591"/>
      <c r="U98" s="591"/>
      <c r="V98" s="591"/>
      <c r="W98" s="591"/>
      <c r="X98" s="591"/>
      <c r="Y98" s="591"/>
      <c r="Z98" s="591"/>
      <c r="AA98" s="591"/>
      <c r="AB98" s="591"/>
      <c r="AC98" s="591"/>
      <c r="AD98" s="591"/>
      <c r="AE98" s="591"/>
      <c r="AF98" s="591"/>
      <c r="AG98" s="591"/>
      <c r="AH98" s="591"/>
      <c r="AI98" s="591"/>
      <c r="AJ98" s="591"/>
      <c r="AK98" s="591"/>
      <c r="AL98" s="591"/>
      <c r="AM98" s="591"/>
      <c r="AN98" s="591"/>
      <c r="AO98" s="591"/>
      <c r="AP98" s="591"/>
      <c r="AQ98" s="591"/>
      <c r="AR98" s="591"/>
      <c r="AS98" s="591"/>
      <c r="AT98" s="591"/>
      <c r="AU98" s="591"/>
      <c r="AV98" s="591"/>
      <c r="AW98" s="591"/>
      <c r="AX98" s="591"/>
      <c r="AY98" s="591"/>
      <c r="AZ98" s="591"/>
      <c r="BA98" s="591"/>
      <c r="BB98" s="591"/>
      <c r="BC98" s="591"/>
      <c r="BD98" s="591"/>
      <c r="BE98" s="591"/>
      <c r="BF98" s="591"/>
      <c r="BG98" s="591"/>
      <c r="BH98" s="591"/>
      <c r="BI98" s="592"/>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row>
    <row r="99" spans="1:207" s="6" customFormat="1" ht="16">
      <c r="A99" s="36"/>
      <c r="B99" s="593"/>
      <c r="C99" s="591"/>
      <c r="D99" s="591"/>
      <c r="E99" s="591"/>
      <c r="F99" s="591"/>
      <c r="G99" s="591"/>
      <c r="H99" s="591"/>
      <c r="I99" s="591"/>
      <c r="J99" s="591"/>
      <c r="K99" s="591"/>
      <c r="L99" s="591"/>
      <c r="M99" s="591"/>
      <c r="N99" s="591"/>
      <c r="O99" s="591"/>
      <c r="P99" s="591"/>
      <c r="Q99" s="591"/>
      <c r="R99" s="591"/>
      <c r="S99" s="591"/>
      <c r="T99" s="591"/>
      <c r="U99" s="591"/>
      <c r="V99" s="591"/>
      <c r="W99" s="591"/>
      <c r="X99" s="591"/>
      <c r="Y99" s="591"/>
      <c r="Z99" s="591"/>
      <c r="AA99" s="591"/>
      <c r="AB99" s="591"/>
      <c r="AC99" s="591"/>
      <c r="AD99" s="591"/>
      <c r="AE99" s="591"/>
      <c r="AF99" s="591"/>
      <c r="AG99" s="591"/>
      <c r="AH99" s="591"/>
      <c r="AI99" s="591"/>
      <c r="AJ99" s="591"/>
      <c r="AK99" s="591"/>
      <c r="AL99" s="591"/>
      <c r="AM99" s="591"/>
      <c r="AN99" s="591"/>
      <c r="AO99" s="591"/>
      <c r="AP99" s="591"/>
      <c r="AQ99" s="591"/>
      <c r="AR99" s="591"/>
      <c r="AS99" s="591"/>
      <c r="AT99" s="591"/>
      <c r="AU99" s="591"/>
      <c r="AV99" s="591"/>
      <c r="AW99" s="591"/>
      <c r="AX99" s="591"/>
      <c r="AY99" s="591"/>
      <c r="AZ99" s="591"/>
      <c r="BA99" s="591"/>
      <c r="BB99" s="591"/>
      <c r="BC99" s="591"/>
      <c r="BD99" s="591"/>
      <c r="BE99" s="591"/>
      <c r="BF99" s="591"/>
      <c r="BG99" s="591"/>
      <c r="BH99" s="591"/>
      <c r="BI99" s="592"/>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row>
    <row r="100" spans="1:207" s="6" customFormat="1" ht="16">
      <c r="A100" s="36"/>
      <c r="B100" s="593"/>
      <c r="C100" s="591"/>
      <c r="D100" s="591"/>
      <c r="E100" s="591"/>
      <c r="F100" s="591"/>
      <c r="G100" s="591"/>
      <c r="H100" s="591"/>
      <c r="I100" s="591"/>
      <c r="J100" s="591"/>
      <c r="K100" s="591"/>
      <c r="L100" s="591"/>
      <c r="M100" s="591"/>
      <c r="N100" s="591"/>
      <c r="O100" s="591"/>
      <c r="P100" s="591"/>
      <c r="Q100" s="591"/>
      <c r="R100" s="591"/>
      <c r="S100" s="591"/>
      <c r="T100" s="591"/>
      <c r="U100" s="591"/>
      <c r="V100" s="591"/>
      <c r="W100" s="591"/>
      <c r="X100" s="591"/>
      <c r="Y100" s="591"/>
      <c r="Z100" s="591"/>
      <c r="AA100" s="591"/>
      <c r="AB100" s="591"/>
      <c r="AC100" s="591"/>
      <c r="AD100" s="591"/>
      <c r="AE100" s="591"/>
      <c r="AF100" s="591"/>
      <c r="AG100" s="591"/>
      <c r="AH100" s="591"/>
      <c r="AI100" s="591"/>
      <c r="AJ100" s="591"/>
      <c r="AK100" s="591"/>
      <c r="AL100" s="591"/>
      <c r="AM100" s="591"/>
      <c r="AN100" s="591"/>
      <c r="AO100" s="591"/>
      <c r="AP100" s="591"/>
      <c r="AQ100" s="591"/>
      <c r="AR100" s="591"/>
      <c r="AS100" s="591"/>
      <c r="AT100" s="591"/>
      <c r="AU100" s="591"/>
      <c r="AV100" s="591"/>
      <c r="AW100" s="591"/>
      <c r="AX100" s="591"/>
      <c r="AY100" s="591"/>
      <c r="AZ100" s="591"/>
      <c r="BA100" s="591"/>
      <c r="BB100" s="591"/>
      <c r="BC100" s="591"/>
      <c r="BD100" s="591"/>
      <c r="BE100" s="591"/>
      <c r="BF100" s="591"/>
      <c r="BG100" s="591"/>
      <c r="BH100" s="591"/>
      <c r="BI100" s="592"/>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row>
    <row r="101" spans="1:207" s="6" customFormat="1" ht="16.5" customHeight="1">
      <c r="A101" s="36"/>
      <c r="B101" s="594"/>
      <c r="C101" s="595"/>
      <c r="D101" s="595"/>
      <c r="E101" s="595"/>
      <c r="F101" s="595"/>
      <c r="G101" s="595"/>
      <c r="H101" s="595"/>
      <c r="I101" s="595"/>
      <c r="J101" s="595"/>
      <c r="K101" s="595"/>
      <c r="L101" s="595"/>
      <c r="M101" s="595"/>
      <c r="N101" s="595"/>
      <c r="O101" s="595"/>
      <c r="P101" s="595"/>
      <c r="Q101" s="595"/>
      <c r="R101" s="595"/>
      <c r="S101" s="595"/>
      <c r="T101" s="595"/>
      <c r="U101" s="595"/>
      <c r="V101" s="595"/>
      <c r="W101" s="595"/>
      <c r="X101" s="595"/>
      <c r="Y101" s="595"/>
      <c r="Z101" s="595"/>
      <c r="AA101" s="595"/>
      <c r="AB101" s="595"/>
      <c r="AC101" s="595"/>
      <c r="AD101" s="595"/>
      <c r="AE101" s="595"/>
      <c r="AF101" s="595"/>
      <c r="AG101" s="595"/>
      <c r="AH101" s="595"/>
      <c r="AI101" s="595"/>
      <c r="AJ101" s="595"/>
      <c r="AK101" s="595"/>
      <c r="AL101" s="595"/>
      <c r="AM101" s="595"/>
      <c r="AN101" s="595"/>
      <c r="AO101" s="595"/>
      <c r="AP101" s="595"/>
      <c r="AQ101" s="595"/>
      <c r="AR101" s="595"/>
      <c r="AS101" s="595"/>
      <c r="AT101" s="595"/>
      <c r="AU101" s="595"/>
      <c r="AV101" s="595"/>
      <c r="AW101" s="595"/>
      <c r="AX101" s="595"/>
      <c r="AY101" s="595"/>
      <c r="AZ101" s="595"/>
      <c r="BA101" s="595"/>
      <c r="BB101" s="595"/>
      <c r="BC101" s="595"/>
      <c r="BD101" s="595"/>
      <c r="BE101" s="595"/>
      <c r="BF101" s="595"/>
      <c r="BG101" s="595"/>
      <c r="BH101" s="595"/>
      <c r="BI101" s="596"/>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row>
    <row r="102" spans="1:207" s="6" customFormat="1" ht="17" thickBot="1">
      <c r="A102" s="36"/>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53"/>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row>
    <row r="103" spans="1:207" s="6" customFormat="1" ht="16.5" customHeight="1" thickBot="1">
      <c r="A103" s="36"/>
      <c r="B103" s="226" t="s">
        <v>33</v>
      </c>
      <c r="C103" s="227"/>
      <c r="D103" s="227"/>
      <c r="E103" s="227"/>
      <c r="F103" s="227"/>
      <c r="G103" s="227"/>
      <c r="H103" s="227"/>
      <c r="I103" s="227"/>
      <c r="J103" s="227"/>
      <c r="K103" s="227"/>
      <c r="L103" s="227"/>
      <c r="M103" s="227"/>
      <c r="N103" s="227"/>
      <c r="O103" s="227"/>
      <c r="P103" s="227"/>
      <c r="Q103" s="227"/>
      <c r="R103" s="227"/>
      <c r="S103" s="227"/>
      <c r="T103" s="227"/>
      <c r="U103" s="227"/>
      <c r="V103" s="227"/>
      <c r="W103" s="227"/>
      <c r="X103" s="227"/>
      <c r="Y103" s="227"/>
      <c r="Z103" s="227"/>
      <c r="AA103" s="227"/>
      <c r="AB103" s="227"/>
      <c r="AC103" s="227"/>
      <c r="AD103" s="227"/>
      <c r="AE103" s="227"/>
      <c r="AF103" s="227"/>
      <c r="AG103" s="227"/>
      <c r="AH103" s="227"/>
      <c r="AI103" s="227"/>
      <c r="AJ103" s="227"/>
      <c r="AK103" s="227"/>
      <c r="AL103" s="227"/>
      <c r="AM103" s="227"/>
      <c r="AN103" s="227"/>
      <c r="AO103" s="227"/>
      <c r="AP103" s="227"/>
      <c r="AQ103" s="227"/>
      <c r="AR103" s="227"/>
      <c r="AS103" s="227"/>
      <c r="AT103" s="227"/>
      <c r="AU103" s="227"/>
      <c r="AV103" s="227"/>
      <c r="AW103" s="227"/>
      <c r="AX103" s="227"/>
      <c r="AY103" s="227"/>
      <c r="AZ103" s="227"/>
      <c r="BA103" s="227"/>
      <c r="BB103" s="227"/>
      <c r="BC103" s="227"/>
      <c r="BD103" s="227"/>
      <c r="BE103" s="227"/>
      <c r="BF103" s="227"/>
      <c r="BG103" s="227"/>
      <c r="BH103" s="227"/>
      <c r="BI103" s="228"/>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row>
    <row r="104" spans="1:207" s="6" customFormat="1" ht="13.5" customHeight="1">
      <c r="A104" s="36"/>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5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row>
    <row r="105" spans="1:207" s="6" customFormat="1" ht="15" customHeight="1">
      <c r="A105" s="36"/>
      <c r="B105" s="587" t="s">
        <v>232</v>
      </c>
      <c r="C105" s="597"/>
      <c r="D105" s="597"/>
      <c r="E105" s="597"/>
      <c r="F105" s="597"/>
      <c r="G105" s="597"/>
      <c r="H105" s="597"/>
      <c r="I105" s="597"/>
      <c r="J105" s="597"/>
      <c r="K105" s="597"/>
      <c r="L105" s="597"/>
      <c r="M105" s="597"/>
      <c r="N105" s="597"/>
      <c r="O105" s="597"/>
      <c r="P105" s="597"/>
      <c r="Q105" s="597"/>
      <c r="R105" s="597"/>
      <c r="S105" s="597"/>
      <c r="T105" s="597"/>
      <c r="U105" s="597"/>
      <c r="V105" s="597"/>
      <c r="W105" s="597"/>
      <c r="X105" s="597"/>
      <c r="Y105" s="597"/>
      <c r="Z105" s="597"/>
      <c r="AA105" s="597"/>
      <c r="AB105" s="597"/>
      <c r="AC105" s="597"/>
      <c r="AD105" s="597"/>
      <c r="AE105" s="597"/>
      <c r="AF105" s="597"/>
      <c r="AG105" s="597"/>
      <c r="AH105" s="597"/>
      <c r="AI105" s="597"/>
      <c r="AJ105" s="597"/>
      <c r="AK105" s="597"/>
      <c r="AL105" s="597"/>
      <c r="AM105" s="597"/>
      <c r="AN105" s="597"/>
      <c r="AO105" s="597"/>
      <c r="AP105" s="597"/>
      <c r="AQ105" s="597"/>
      <c r="AR105" s="597"/>
      <c r="AS105" s="597"/>
      <c r="AT105" s="597"/>
      <c r="AU105" s="597"/>
      <c r="AV105" s="597"/>
      <c r="AW105" s="597"/>
      <c r="AX105" s="597"/>
      <c r="AY105" s="597"/>
      <c r="AZ105" s="597"/>
      <c r="BA105" s="597"/>
      <c r="BB105" s="597"/>
      <c r="BC105" s="597"/>
      <c r="BD105" s="597"/>
      <c r="BE105" s="597"/>
      <c r="BF105" s="597"/>
      <c r="BG105" s="597"/>
      <c r="BH105" s="597"/>
      <c r="BI105" s="598"/>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row>
    <row r="106" spans="1:207" s="6" customFormat="1" ht="15" customHeight="1">
      <c r="A106" s="36"/>
      <c r="B106" s="599" t="s">
        <v>295</v>
      </c>
      <c r="C106" s="600"/>
      <c r="D106" s="600"/>
      <c r="E106" s="600"/>
      <c r="F106" s="600"/>
      <c r="G106" s="600"/>
      <c r="H106" s="600"/>
      <c r="I106" s="600"/>
      <c r="J106" s="600"/>
      <c r="K106" s="600"/>
      <c r="L106" s="600"/>
      <c r="M106" s="600"/>
      <c r="N106" s="600"/>
      <c r="O106" s="600"/>
      <c r="P106" s="600"/>
      <c r="Q106" s="600"/>
      <c r="R106" s="600"/>
      <c r="S106" s="600"/>
      <c r="T106" s="600"/>
      <c r="U106" s="600"/>
      <c r="V106" s="600"/>
      <c r="W106" s="600"/>
      <c r="X106" s="600"/>
      <c r="Y106" s="600"/>
      <c r="Z106" s="600"/>
      <c r="AA106" s="600"/>
      <c r="AB106" s="600"/>
      <c r="AC106" s="600"/>
      <c r="AD106" s="600"/>
      <c r="AE106" s="600"/>
      <c r="AF106" s="600"/>
      <c r="AG106" s="600"/>
      <c r="AH106" s="600"/>
      <c r="AI106" s="600"/>
      <c r="AJ106" s="600"/>
      <c r="AK106" s="600"/>
      <c r="AL106" s="600"/>
      <c r="AM106" s="600"/>
      <c r="AN106" s="600"/>
      <c r="AO106" s="600"/>
      <c r="AP106" s="600"/>
      <c r="AQ106" s="600"/>
      <c r="AR106" s="600"/>
      <c r="AS106" s="600"/>
      <c r="AT106" s="600"/>
      <c r="AU106" s="600"/>
      <c r="AV106" s="600"/>
      <c r="AW106" s="600"/>
      <c r="AX106" s="600"/>
      <c r="AY106" s="600"/>
      <c r="AZ106" s="600"/>
      <c r="BA106" s="600"/>
      <c r="BB106" s="600"/>
      <c r="BC106" s="600"/>
      <c r="BD106" s="600"/>
      <c r="BE106" s="600"/>
      <c r="BF106" s="600"/>
      <c r="BG106" s="600"/>
      <c r="BH106" s="600"/>
      <c r="BI106" s="601"/>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row>
    <row r="107" spans="1:207" s="6" customFormat="1" ht="15" customHeight="1">
      <c r="A107" s="36"/>
      <c r="B107" s="599"/>
      <c r="C107" s="600"/>
      <c r="D107" s="600"/>
      <c r="E107" s="600"/>
      <c r="F107" s="600"/>
      <c r="G107" s="600"/>
      <c r="H107" s="600"/>
      <c r="I107" s="600"/>
      <c r="J107" s="600"/>
      <c r="K107" s="600"/>
      <c r="L107" s="600"/>
      <c r="M107" s="600"/>
      <c r="N107" s="600"/>
      <c r="O107" s="600"/>
      <c r="P107" s="600"/>
      <c r="Q107" s="600"/>
      <c r="R107" s="600"/>
      <c r="S107" s="600"/>
      <c r="T107" s="600"/>
      <c r="U107" s="600"/>
      <c r="V107" s="600"/>
      <c r="W107" s="600"/>
      <c r="X107" s="600"/>
      <c r="Y107" s="600"/>
      <c r="Z107" s="600"/>
      <c r="AA107" s="600"/>
      <c r="AB107" s="600"/>
      <c r="AC107" s="600"/>
      <c r="AD107" s="600"/>
      <c r="AE107" s="600"/>
      <c r="AF107" s="600"/>
      <c r="AG107" s="600"/>
      <c r="AH107" s="600"/>
      <c r="AI107" s="600"/>
      <c r="AJ107" s="600"/>
      <c r="AK107" s="600"/>
      <c r="AL107" s="600"/>
      <c r="AM107" s="600"/>
      <c r="AN107" s="600"/>
      <c r="AO107" s="600"/>
      <c r="AP107" s="600"/>
      <c r="AQ107" s="600"/>
      <c r="AR107" s="600"/>
      <c r="AS107" s="600"/>
      <c r="AT107" s="600"/>
      <c r="AU107" s="600"/>
      <c r="AV107" s="600"/>
      <c r="AW107" s="600"/>
      <c r="AX107" s="600"/>
      <c r="AY107" s="600"/>
      <c r="AZ107" s="600"/>
      <c r="BA107" s="600"/>
      <c r="BB107" s="600"/>
      <c r="BC107" s="600"/>
      <c r="BD107" s="600"/>
      <c r="BE107" s="600"/>
      <c r="BF107" s="600"/>
      <c r="BG107" s="600"/>
      <c r="BH107" s="600"/>
      <c r="BI107" s="601"/>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row>
    <row r="108" spans="1:207" s="6" customFormat="1" ht="15" customHeight="1">
      <c r="A108" s="36"/>
      <c r="B108" s="602"/>
      <c r="C108" s="600"/>
      <c r="D108" s="600"/>
      <c r="E108" s="600"/>
      <c r="F108" s="600"/>
      <c r="G108" s="600"/>
      <c r="H108" s="600"/>
      <c r="I108" s="600"/>
      <c r="J108" s="600"/>
      <c r="K108" s="600"/>
      <c r="L108" s="600"/>
      <c r="M108" s="600"/>
      <c r="N108" s="600"/>
      <c r="O108" s="600"/>
      <c r="P108" s="600"/>
      <c r="Q108" s="600"/>
      <c r="R108" s="600"/>
      <c r="S108" s="600"/>
      <c r="T108" s="600"/>
      <c r="U108" s="600"/>
      <c r="V108" s="600"/>
      <c r="W108" s="600"/>
      <c r="X108" s="600"/>
      <c r="Y108" s="600"/>
      <c r="Z108" s="600"/>
      <c r="AA108" s="600"/>
      <c r="AB108" s="600"/>
      <c r="AC108" s="600"/>
      <c r="AD108" s="600"/>
      <c r="AE108" s="600"/>
      <c r="AF108" s="600"/>
      <c r="AG108" s="600"/>
      <c r="AH108" s="600"/>
      <c r="AI108" s="600"/>
      <c r="AJ108" s="600"/>
      <c r="AK108" s="600"/>
      <c r="AL108" s="600"/>
      <c r="AM108" s="600"/>
      <c r="AN108" s="600"/>
      <c r="AO108" s="600"/>
      <c r="AP108" s="600"/>
      <c r="AQ108" s="600"/>
      <c r="AR108" s="600"/>
      <c r="AS108" s="600"/>
      <c r="AT108" s="600"/>
      <c r="AU108" s="600"/>
      <c r="AV108" s="600"/>
      <c r="AW108" s="600"/>
      <c r="AX108" s="600"/>
      <c r="AY108" s="600"/>
      <c r="AZ108" s="600"/>
      <c r="BA108" s="600"/>
      <c r="BB108" s="600"/>
      <c r="BC108" s="600"/>
      <c r="BD108" s="600"/>
      <c r="BE108" s="600"/>
      <c r="BF108" s="600"/>
      <c r="BG108" s="600"/>
      <c r="BH108" s="600"/>
      <c r="BI108" s="601"/>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row>
    <row r="109" spans="1:207" s="6" customFormat="1" ht="15" customHeight="1">
      <c r="A109" s="36"/>
      <c r="B109" s="587" t="s">
        <v>243</v>
      </c>
      <c r="C109" s="597"/>
      <c r="D109" s="597"/>
      <c r="E109" s="597"/>
      <c r="F109" s="597"/>
      <c r="G109" s="597"/>
      <c r="H109" s="597"/>
      <c r="I109" s="597"/>
      <c r="J109" s="597"/>
      <c r="K109" s="597"/>
      <c r="L109" s="597"/>
      <c r="M109" s="597"/>
      <c r="N109" s="597"/>
      <c r="O109" s="597"/>
      <c r="P109" s="597"/>
      <c r="Q109" s="597"/>
      <c r="R109" s="597"/>
      <c r="S109" s="597"/>
      <c r="T109" s="597"/>
      <c r="U109" s="597"/>
      <c r="V109" s="597"/>
      <c r="W109" s="597"/>
      <c r="X109" s="597"/>
      <c r="Y109" s="597"/>
      <c r="Z109" s="597"/>
      <c r="AA109" s="597"/>
      <c r="AB109" s="597"/>
      <c r="AC109" s="597"/>
      <c r="AD109" s="597"/>
      <c r="AE109" s="597"/>
      <c r="AF109" s="597"/>
      <c r="AG109" s="597"/>
      <c r="AH109" s="597"/>
      <c r="AI109" s="597"/>
      <c r="AJ109" s="597"/>
      <c r="AK109" s="597"/>
      <c r="AL109" s="597"/>
      <c r="AM109" s="597"/>
      <c r="AN109" s="597"/>
      <c r="AO109" s="597"/>
      <c r="AP109" s="597"/>
      <c r="AQ109" s="597"/>
      <c r="AR109" s="597"/>
      <c r="AS109" s="597"/>
      <c r="AT109" s="597"/>
      <c r="AU109" s="597"/>
      <c r="AV109" s="597"/>
      <c r="AW109" s="597"/>
      <c r="AX109" s="597"/>
      <c r="AY109" s="597"/>
      <c r="AZ109" s="597"/>
      <c r="BA109" s="597"/>
      <c r="BB109" s="597"/>
      <c r="BC109" s="597"/>
      <c r="BD109" s="597"/>
      <c r="BE109" s="597"/>
      <c r="BF109" s="597"/>
      <c r="BG109" s="597"/>
      <c r="BH109" s="597"/>
      <c r="BI109" s="598"/>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row>
    <row r="110" spans="1:207" s="6" customFormat="1" ht="15" customHeight="1">
      <c r="A110" s="36"/>
      <c r="B110" s="542" t="s">
        <v>294</v>
      </c>
      <c r="C110" s="603"/>
      <c r="D110" s="603"/>
      <c r="E110" s="603"/>
      <c r="F110" s="603"/>
      <c r="G110" s="603"/>
      <c r="H110" s="603"/>
      <c r="I110" s="603"/>
      <c r="J110" s="603"/>
      <c r="K110" s="603"/>
      <c r="L110" s="603"/>
      <c r="M110" s="603"/>
      <c r="N110" s="603"/>
      <c r="O110" s="603"/>
      <c r="P110" s="603"/>
      <c r="Q110" s="603"/>
      <c r="R110" s="603"/>
      <c r="S110" s="603"/>
      <c r="T110" s="603"/>
      <c r="U110" s="603"/>
      <c r="V110" s="603"/>
      <c r="W110" s="603"/>
      <c r="X110" s="603"/>
      <c r="Y110" s="603"/>
      <c r="Z110" s="603"/>
      <c r="AA110" s="603"/>
      <c r="AB110" s="603"/>
      <c r="AC110" s="603"/>
      <c r="AD110" s="603"/>
      <c r="AE110" s="603"/>
      <c r="AF110" s="603"/>
      <c r="AG110" s="603"/>
      <c r="AH110" s="603"/>
      <c r="AI110" s="603"/>
      <c r="AJ110" s="603"/>
      <c r="AK110" s="603"/>
      <c r="AL110" s="603"/>
      <c r="AM110" s="603"/>
      <c r="AN110" s="603"/>
      <c r="AO110" s="603"/>
      <c r="AP110" s="603"/>
      <c r="AQ110" s="603"/>
      <c r="AR110" s="603"/>
      <c r="AS110" s="603"/>
      <c r="AT110" s="603"/>
      <c r="AU110" s="603"/>
      <c r="AV110" s="603"/>
      <c r="AW110" s="603"/>
      <c r="AX110" s="603"/>
      <c r="AY110" s="603"/>
      <c r="AZ110" s="603"/>
      <c r="BA110" s="603"/>
      <c r="BB110" s="603"/>
      <c r="BC110" s="603"/>
      <c r="BD110" s="603"/>
      <c r="BE110" s="603"/>
      <c r="BF110" s="603"/>
      <c r="BG110" s="603"/>
      <c r="BH110" s="603"/>
      <c r="BI110" s="60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row>
    <row r="111" spans="1:207" s="57" customFormat="1" ht="15" customHeight="1">
      <c r="A111" s="55"/>
      <c r="B111" s="605"/>
      <c r="C111" s="603"/>
      <c r="D111" s="603"/>
      <c r="E111" s="603"/>
      <c r="F111" s="603"/>
      <c r="G111" s="603"/>
      <c r="H111" s="603"/>
      <c r="I111" s="603"/>
      <c r="J111" s="603"/>
      <c r="K111" s="603"/>
      <c r="L111" s="603"/>
      <c r="M111" s="603"/>
      <c r="N111" s="603"/>
      <c r="O111" s="603"/>
      <c r="P111" s="603"/>
      <c r="Q111" s="603"/>
      <c r="R111" s="603"/>
      <c r="S111" s="603"/>
      <c r="T111" s="603"/>
      <c r="U111" s="603"/>
      <c r="V111" s="603"/>
      <c r="W111" s="603"/>
      <c r="X111" s="603"/>
      <c r="Y111" s="603"/>
      <c r="Z111" s="603"/>
      <c r="AA111" s="603"/>
      <c r="AB111" s="603"/>
      <c r="AC111" s="603"/>
      <c r="AD111" s="603"/>
      <c r="AE111" s="603"/>
      <c r="AF111" s="603"/>
      <c r="AG111" s="603"/>
      <c r="AH111" s="603"/>
      <c r="AI111" s="603"/>
      <c r="AJ111" s="603"/>
      <c r="AK111" s="603"/>
      <c r="AL111" s="603"/>
      <c r="AM111" s="603"/>
      <c r="AN111" s="603"/>
      <c r="AO111" s="603"/>
      <c r="AP111" s="603"/>
      <c r="AQ111" s="603"/>
      <c r="AR111" s="603"/>
      <c r="AS111" s="603"/>
      <c r="AT111" s="603"/>
      <c r="AU111" s="603"/>
      <c r="AV111" s="603"/>
      <c r="AW111" s="603"/>
      <c r="AX111" s="603"/>
      <c r="AY111" s="603"/>
      <c r="AZ111" s="603"/>
      <c r="BA111" s="603"/>
      <c r="BB111" s="603"/>
      <c r="BC111" s="603"/>
      <c r="BD111" s="603"/>
      <c r="BE111" s="603"/>
      <c r="BF111" s="603"/>
      <c r="BG111" s="603"/>
      <c r="BH111" s="603"/>
      <c r="BI111" s="604"/>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56"/>
      <c r="FC111" s="56"/>
      <c r="FD111" s="56"/>
      <c r="FE111" s="56"/>
      <c r="FF111" s="56"/>
      <c r="FG111" s="56"/>
      <c r="FH111" s="56"/>
      <c r="FI111" s="56"/>
      <c r="FJ111" s="56"/>
      <c r="FK111" s="56"/>
      <c r="FL111" s="56"/>
      <c r="FM111" s="56"/>
      <c r="FN111" s="56"/>
      <c r="FO111" s="56"/>
      <c r="FP111" s="56"/>
      <c r="FQ111" s="56"/>
      <c r="FR111" s="56"/>
      <c r="FS111" s="56"/>
      <c r="FT111" s="56"/>
      <c r="FU111" s="56"/>
      <c r="FV111" s="56"/>
      <c r="FW111" s="56"/>
      <c r="FX111" s="56"/>
      <c r="FY111" s="56"/>
      <c r="FZ111" s="56"/>
      <c r="GA111" s="56"/>
      <c r="GB111" s="56"/>
      <c r="GC111" s="56"/>
      <c r="GD111" s="56"/>
      <c r="GE111" s="56"/>
      <c r="GF111" s="56"/>
      <c r="GG111" s="56"/>
      <c r="GH111" s="56"/>
      <c r="GI111" s="56"/>
      <c r="GJ111" s="56"/>
      <c r="GK111" s="56"/>
      <c r="GL111" s="56"/>
      <c r="GM111" s="56"/>
      <c r="GN111" s="56"/>
      <c r="GO111" s="56"/>
      <c r="GP111" s="56"/>
      <c r="GQ111" s="56"/>
      <c r="GR111" s="56"/>
      <c r="GS111" s="56"/>
      <c r="GT111" s="56"/>
      <c r="GU111" s="56"/>
      <c r="GV111" s="56"/>
      <c r="GW111" s="56"/>
      <c r="GX111" s="56"/>
      <c r="GY111" s="56"/>
    </row>
    <row r="112" spans="1:207" s="57" customFormat="1" ht="15" customHeight="1">
      <c r="A112" s="55"/>
      <c r="B112" s="605"/>
      <c r="C112" s="603"/>
      <c r="D112" s="603"/>
      <c r="E112" s="603"/>
      <c r="F112" s="603"/>
      <c r="G112" s="603"/>
      <c r="H112" s="603"/>
      <c r="I112" s="603"/>
      <c r="J112" s="603"/>
      <c r="K112" s="603"/>
      <c r="L112" s="603"/>
      <c r="M112" s="603"/>
      <c r="N112" s="603"/>
      <c r="O112" s="603"/>
      <c r="P112" s="603"/>
      <c r="Q112" s="603"/>
      <c r="R112" s="603"/>
      <c r="S112" s="603"/>
      <c r="T112" s="603"/>
      <c r="U112" s="603"/>
      <c r="V112" s="603"/>
      <c r="W112" s="603"/>
      <c r="X112" s="603"/>
      <c r="Y112" s="603"/>
      <c r="Z112" s="603"/>
      <c r="AA112" s="603"/>
      <c r="AB112" s="603"/>
      <c r="AC112" s="603"/>
      <c r="AD112" s="603"/>
      <c r="AE112" s="603"/>
      <c r="AF112" s="603"/>
      <c r="AG112" s="603"/>
      <c r="AH112" s="603"/>
      <c r="AI112" s="603"/>
      <c r="AJ112" s="603"/>
      <c r="AK112" s="603"/>
      <c r="AL112" s="603"/>
      <c r="AM112" s="603"/>
      <c r="AN112" s="603"/>
      <c r="AO112" s="603"/>
      <c r="AP112" s="603"/>
      <c r="AQ112" s="603"/>
      <c r="AR112" s="603"/>
      <c r="AS112" s="603"/>
      <c r="AT112" s="603"/>
      <c r="AU112" s="603"/>
      <c r="AV112" s="603"/>
      <c r="AW112" s="603"/>
      <c r="AX112" s="603"/>
      <c r="AY112" s="603"/>
      <c r="AZ112" s="603"/>
      <c r="BA112" s="603"/>
      <c r="BB112" s="603"/>
      <c r="BC112" s="603"/>
      <c r="BD112" s="603"/>
      <c r="BE112" s="603"/>
      <c r="BF112" s="603"/>
      <c r="BG112" s="603"/>
      <c r="BH112" s="603"/>
      <c r="BI112" s="604"/>
      <c r="BJ112" s="56"/>
      <c r="BK112" s="56"/>
      <c r="BL112" s="56"/>
      <c r="BM112" s="56"/>
      <c r="BN112" s="56"/>
      <c r="BO112" s="56"/>
      <c r="BP112" s="56"/>
      <c r="BQ112" s="56"/>
      <c r="BR112" s="56"/>
      <c r="BS112" s="56"/>
      <c r="BT112" s="56"/>
      <c r="BU112" s="56"/>
      <c r="BV112" s="56"/>
      <c r="BW112" s="56"/>
      <c r="BX112" s="56"/>
      <c r="BY112" s="56"/>
      <c r="BZ112" s="56"/>
      <c r="CA112" s="56"/>
      <c r="CB112" s="56"/>
      <c r="CC112" s="56"/>
      <c r="CD112" s="56"/>
      <c r="CE112" s="56"/>
      <c r="CF112" s="56"/>
      <c r="CG112" s="56"/>
      <c r="CH112" s="56"/>
      <c r="CI112" s="56"/>
      <c r="CJ112" s="56"/>
      <c r="CK112" s="56"/>
      <c r="CL112" s="56"/>
      <c r="CM112" s="56"/>
      <c r="CN112" s="56"/>
      <c r="CO112" s="56"/>
      <c r="CP112" s="56"/>
      <c r="CQ112" s="56"/>
      <c r="CR112" s="56"/>
      <c r="CS112" s="56"/>
      <c r="CT112" s="56"/>
      <c r="CU112" s="56"/>
      <c r="CV112" s="56"/>
      <c r="CW112" s="56"/>
      <c r="CX112" s="56"/>
      <c r="CY112" s="56"/>
      <c r="CZ112" s="56"/>
      <c r="DA112" s="56"/>
      <c r="DB112" s="56"/>
      <c r="DC112" s="56"/>
      <c r="DD112" s="56"/>
      <c r="DE112" s="56"/>
      <c r="DF112" s="56"/>
      <c r="DG112" s="56"/>
      <c r="DH112" s="56"/>
      <c r="DI112" s="56"/>
      <c r="DJ112" s="56"/>
      <c r="DK112" s="56"/>
      <c r="DL112" s="56"/>
      <c r="DM112" s="56"/>
      <c r="DN112" s="56"/>
      <c r="DO112" s="56"/>
      <c r="DP112" s="56"/>
      <c r="DQ112" s="56"/>
      <c r="DR112" s="56"/>
      <c r="DS112" s="56"/>
      <c r="DT112" s="56"/>
      <c r="DU112" s="56"/>
      <c r="DV112" s="56"/>
      <c r="DW112" s="56"/>
      <c r="DX112" s="56"/>
      <c r="DY112" s="56"/>
      <c r="DZ112" s="56"/>
      <c r="EA112" s="56"/>
      <c r="EB112" s="56"/>
      <c r="EC112" s="56"/>
      <c r="ED112" s="56"/>
      <c r="EE112" s="56"/>
      <c r="EF112" s="56"/>
      <c r="EG112" s="56"/>
      <c r="EH112" s="56"/>
      <c r="EI112" s="56"/>
      <c r="EJ112" s="56"/>
      <c r="EK112" s="56"/>
      <c r="EL112" s="56"/>
      <c r="EM112" s="56"/>
      <c r="EN112" s="56"/>
      <c r="EO112" s="56"/>
      <c r="EP112" s="56"/>
      <c r="EQ112" s="56"/>
      <c r="ER112" s="56"/>
      <c r="ES112" s="56"/>
      <c r="ET112" s="56"/>
      <c r="EU112" s="56"/>
      <c r="EV112" s="56"/>
      <c r="EW112" s="56"/>
      <c r="EX112" s="56"/>
      <c r="EY112" s="56"/>
      <c r="EZ112" s="56"/>
      <c r="FA112" s="56"/>
      <c r="FB112" s="56"/>
      <c r="FC112" s="56"/>
      <c r="FD112" s="56"/>
      <c r="FE112" s="56"/>
      <c r="FF112" s="56"/>
      <c r="FG112" s="56"/>
      <c r="FH112" s="56"/>
      <c r="FI112" s="56"/>
      <c r="FJ112" s="56"/>
      <c r="FK112" s="56"/>
      <c r="FL112" s="56"/>
      <c r="FM112" s="56"/>
      <c r="FN112" s="56"/>
      <c r="FO112" s="56"/>
      <c r="FP112" s="56"/>
      <c r="FQ112" s="56"/>
      <c r="FR112" s="56"/>
      <c r="FS112" s="56"/>
      <c r="FT112" s="56"/>
      <c r="FU112" s="56"/>
      <c r="FV112" s="56"/>
      <c r="FW112" s="56"/>
      <c r="FX112" s="56"/>
      <c r="FY112" s="56"/>
      <c r="FZ112" s="56"/>
      <c r="GA112" s="56"/>
      <c r="GB112" s="56"/>
      <c r="GC112" s="56"/>
      <c r="GD112" s="56"/>
      <c r="GE112" s="56"/>
      <c r="GF112" s="56"/>
      <c r="GG112" s="56"/>
      <c r="GH112" s="56"/>
      <c r="GI112" s="56"/>
      <c r="GJ112" s="56"/>
      <c r="GK112" s="56"/>
      <c r="GL112" s="56"/>
      <c r="GM112" s="56"/>
      <c r="GN112" s="56"/>
      <c r="GO112" s="56"/>
      <c r="GP112" s="56"/>
      <c r="GQ112" s="56"/>
      <c r="GR112" s="56"/>
      <c r="GS112" s="56"/>
      <c r="GT112" s="56"/>
      <c r="GU112" s="56"/>
      <c r="GV112" s="56"/>
      <c r="GW112" s="56"/>
      <c r="GX112" s="56"/>
      <c r="GY112" s="56"/>
    </row>
    <row r="113" spans="1:207" s="57" customFormat="1" ht="15" customHeight="1">
      <c r="A113" s="55"/>
      <c r="B113" s="605"/>
      <c r="C113" s="603"/>
      <c r="D113" s="603"/>
      <c r="E113" s="603"/>
      <c r="F113" s="603"/>
      <c r="G113" s="603"/>
      <c r="H113" s="603"/>
      <c r="I113" s="603"/>
      <c r="J113" s="603"/>
      <c r="K113" s="603"/>
      <c r="L113" s="603"/>
      <c r="M113" s="603"/>
      <c r="N113" s="603"/>
      <c r="O113" s="603"/>
      <c r="P113" s="603"/>
      <c r="Q113" s="603"/>
      <c r="R113" s="603"/>
      <c r="S113" s="603"/>
      <c r="T113" s="603"/>
      <c r="U113" s="603"/>
      <c r="V113" s="603"/>
      <c r="W113" s="603"/>
      <c r="X113" s="603"/>
      <c r="Y113" s="603"/>
      <c r="Z113" s="603"/>
      <c r="AA113" s="603"/>
      <c r="AB113" s="603"/>
      <c r="AC113" s="603"/>
      <c r="AD113" s="603"/>
      <c r="AE113" s="603"/>
      <c r="AF113" s="603"/>
      <c r="AG113" s="603"/>
      <c r="AH113" s="603"/>
      <c r="AI113" s="603"/>
      <c r="AJ113" s="603"/>
      <c r="AK113" s="603"/>
      <c r="AL113" s="603"/>
      <c r="AM113" s="603"/>
      <c r="AN113" s="603"/>
      <c r="AO113" s="603"/>
      <c r="AP113" s="603"/>
      <c r="AQ113" s="603"/>
      <c r="AR113" s="603"/>
      <c r="AS113" s="603"/>
      <c r="AT113" s="603"/>
      <c r="AU113" s="603"/>
      <c r="AV113" s="603"/>
      <c r="AW113" s="603"/>
      <c r="AX113" s="603"/>
      <c r="AY113" s="603"/>
      <c r="AZ113" s="603"/>
      <c r="BA113" s="603"/>
      <c r="BB113" s="603"/>
      <c r="BC113" s="603"/>
      <c r="BD113" s="603"/>
      <c r="BE113" s="603"/>
      <c r="BF113" s="603"/>
      <c r="BG113" s="603"/>
      <c r="BH113" s="603"/>
      <c r="BI113" s="604"/>
      <c r="BJ113" s="56"/>
      <c r="BK113" s="56"/>
      <c r="BL113" s="56"/>
      <c r="BM113" s="56"/>
      <c r="BN113" s="56"/>
      <c r="BO113" s="56"/>
      <c r="BP113" s="56"/>
      <c r="BQ113" s="56"/>
      <c r="BR113" s="56"/>
      <c r="BS113" s="56"/>
      <c r="BT113" s="56"/>
      <c r="BU113" s="56"/>
      <c r="BV113" s="56"/>
      <c r="BW113" s="56"/>
      <c r="BX113" s="56"/>
      <c r="BY113" s="56"/>
      <c r="BZ113" s="56"/>
      <c r="CA113" s="56"/>
      <c r="CB113" s="56"/>
      <c r="CC113" s="56"/>
      <c r="CD113" s="56"/>
      <c r="CE113" s="56"/>
      <c r="CF113" s="56"/>
      <c r="CG113" s="56"/>
      <c r="CH113" s="56"/>
      <c r="CI113" s="56"/>
      <c r="CJ113" s="56"/>
      <c r="CK113" s="56"/>
      <c r="CL113" s="56"/>
      <c r="CM113" s="56"/>
      <c r="CN113" s="56"/>
      <c r="CO113" s="56"/>
      <c r="CP113" s="56"/>
      <c r="CQ113" s="56"/>
      <c r="CR113" s="56"/>
      <c r="CS113" s="56"/>
      <c r="CT113" s="56"/>
      <c r="CU113" s="56"/>
      <c r="CV113" s="56"/>
      <c r="CW113" s="56"/>
      <c r="CX113" s="56"/>
      <c r="CY113" s="56"/>
      <c r="CZ113" s="56"/>
      <c r="DA113" s="56"/>
      <c r="DB113" s="56"/>
      <c r="DC113" s="56"/>
      <c r="DD113" s="56"/>
      <c r="DE113" s="56"/>
      <c r="DF113" s="56"/>
      <c r="DG113" s="56"/>
      <c r="DH113" s="56"/>
      <c r="DI113" s="56"/>
      <c r="DJ113" s="56"/>
      <c r="DK113" s="56"/>
      <c r="DL113" s="56"/>
      <c r="DM113" s="56"/>
      <c r="DN113" s="56"/>
      <c r="DO113" s="56"/>
      <c r="DP113" s="56"/>
      <c r="DQ113" s="56"/>
      <c r="DR113" s="56"/>
      <c r="DS113" s="56"/>
      <c r="DT113" s="56"/>
      <c r="DU113" s="56"/>
      <c r="DV113" s="56"/>
      <c r="DW113" s="56"/>
      <c r="DX113" s="56"/>
      <c r="DY113" s="56"/>
      <c r="DZ113" s="56"/>
      <c r="EA113" s="56"/>
      <c r="EB113" s="56"/>
      <c r="EC113" s="56"/>
      <c r="ED113" s="56"/>
      <c r="EE113" s="56"/>
      <c r="EF113" s="56"/>
      <c r="EG113" s="56"/>
      <c r="EH113" s="56"/>
      <c r="EI113" s="56"/>
      <c r="EJ113" s="56"/>
      <c r="EK113" s="56"/>
      <c r="EL113" s="56"/>
      <c r="EM113" s="56"/>
      <c r="EN113" s="56"/>
      <c r="EO113" s="56"/>
      <c r="EP113" s="56"/>
      <c r="EQ113" s="56"/>
      <c r="ER113" s="56"/>
      <c r="ES113" s="56"/>
      <c r="ET113" s="56"/>
      <c r="EU113" s="56"/>
      <c r="EV113" s="56"/>
      <c r="EW113" s="56"/>
      <c r="EX113" s="56"/>
      <c r="EY113" s="56"/>
      <c r="EZ113" s="56"/>
      <c r="FA113" s="56"/>
      <c r="FB113" s="56"/>
      <c r="FC113" s="56"/>
      <c r="FD113" s="56"/>
      <c r="FE113" s="56"/>
      <c r="FF113" s="56"/>
      <c r="FG113" s="56"/>
      <c r="FH113" s="56"/>
      <c r="FI113" s="56"/>
      <c r="FJ113" s="56"/>
      <c r="FK113" s="56"/>
      <c r="FL113" s="56"/>
      <c r="FM113" s="56"/>
      <c r="FN113" s="56"/>
      <c r="FO113" s="56"/>
      <c r="FP113" s="56"/>
      <c r="FQ113" s="56"/>
      <c r="FR113" s="56"/>
      <c r="FS113" s="56"/>
      <c r="FT113" s="56"/>
      <c r="FU113" s="56"/>
      <c r="FV113" s="56"/>
      <c r="FW113" s="56"/>
      <c r="FX113" s="56"/>
      <c r="FY113" s="56"/>
      <c r="FZ113" s="56"/>
      <c r="GA113" s="56"/>
      <c r="GB113" s="56"/>
      <c r="GC113" s="56"/>
      <c r="GD113" s="56"/>
      <c r="GE113" s="56"/>
      <c r="GF113" s="56"/>
      <c r="GG113" s="56"/>
      <c r="GH113" s="56"/>
      <c r="GI113" s="56"/>
      <c r="GJ113" s="56"/>
      <c r="GK113" s="56"/>
      <c r="GL113" s="56"/>
      <c r="GM113" s="56"/>
      <c r="GN113" s="56"/>
      <c r="GO113" s="56"/>
      <c r="GP113" s="56"/>
      <c r="GQ113" s="56"/>
      <c r="GR113" s="56"/>
      <c r="GS113" s="56"/>
      <c r="GT113" s="56"/>
      <c r="GU113" s="56"/>
      <c r="GV113" s="56"/>
      <c r="GW113" s="56"/>
      <c r="GX113" s="56"/>
      <c r="GY113" s="56"/>
    </row>
    <row r="114" spans="1:207" s="57" customFormat="1" ht="15" customHeight="1">
      <c r="A114" s="55"/>
      <c r="B114" s="605"/>
      <c r="C114" s="603"/>
      <c r="D114" s="603"/>
      <c r="E114" s="603"/>
      <c r="F114" s="603"/>
      <c r="G114" s="603"/>
      <c r="H114" s="603"/>
      <c r="I114" s="603"/>
      <c r="J114" s="603"/>
      <c r="K114" s="603"/>
      <c r="L114" s="603"/>
      <c r="M114" s="603"/>
      <c r="N114" s="603"/>
      <c r="O114" s="603"/>
      <c r="P114" s="603"/>
      <c r="Q114" s="603"/>
      <c r="R114" s="603"/>
      <c r="S114" s="603"/>
      <c r="T114" s="603"/>
      <c r="U114" s="603"/>
      <c r="V114" s="603"/>
      <c r="W114" s="603"/>
      <c r="X114" s="603"/>
      <c r="Y114" s="603"/>
      <c r="Z114" s="603"/>
      <c r="AA114" s="603"/>
      <c r="AB114" s="603"/>
      <c r="AC114" s="603"/>
      <c r="AD114" s="603"/>
      <c r="AE114" s="603"/>
      <c r="AF114" s="603"/>
      <c r="AG114" s="603"/>
      <c r="AH114" s="603"/>
      <c r="AI114" s="603"/>
      <c r="AJ114" s="603"/>
      <c r="AK114" s="603"/>
      <c r="AL114" s="603"/>
      <c r="AM114" s="603"/>
      <c r="AN114" s="603"/>
      <c r="AO114" s="603"/>
      <c r="AP114" s="603"/>
      <c r="AQ114" s="603"/>
      <c r="AR114" s="603"/>
      <c r="AS114" s="603"/>
      <c r="AT114" s="603"/>
      <c r="AU114" s="603"/>
      <c r="AV114" s="603"/>
      <c r="AW114" s="603"/>
      <c r="AX114" s="603"/>
      <c r="AY114" s="603"/>
      <c r="AZ114" s="603"/>
      <c r="BA114" s="603"/>
      <c r="BB114" s="603"/>
      <c r="BC114" s="603"/>
      <c r="BD114" s="603"/>
      <c r="BE114" s="603"/>
      <c r="BF114" s="603"/>
      <c r="BG114" s="603"/>
      <c r="BH114" s="603"/>
      <c r="BI114" s="604"/>
      <c r="BJ114" s="56"/>
      <c r="BK114" s="56"/>
      <c r="BL114" s="56"/>
      <c r="BM114" s="56"/>
      <c r="BN114" s="56"/>
      <c r="BO114" s="56"/>
      <c r="BP114" s="56"/>
      <c r="BQ114" s="56"/>
      <c r="BR114" s="56"/>
      <c r="BS114" s="56"/>
      <c r="BT114" s="56"/>
      <c r="BU114" s="56"/>
      <c r="BV114" s="56"/>
      <c r="BW114" s="56"/>
      <c r="BX114" s="56"/>
      <c r="BY114" s="56"/>
      <c r="BZ114" s="56"/>
      <c r="CA114" s="56"/>
      <c r="CB114" s="56"/>
      <c r="CC114" s="56"/>
      <c r="CD114" s="56"/>
      <c r="CE114" s="56"/>
      <c r="CF114" s="56"/>
      <c r="CG114" s="56"/>
      <c r="CH114" s="56"/>
      <c r="CI114" s="56"/>
      <c r="CJ114" s="56"/>
      <c r="CK114" s="56"/>
      <c r="CL114" s="56"/>
      <c r="CM114" s="56"/>
      <c r="CN114" s="56"/>
      <c r="CO114" s="56"/>
      <c r="CP114" s="56"/>
      <c r="CQ114" s="56"/>
      <c r="CR114" s="56"/>
      <c r="CS114" s="56"/>
      <c r="CT114" s="56"/>
      <c r="CU114" s="56"/>
      <c r="CV114" s="56"/>
      <c r="CW114" s="56"/>
      <c r="CX114" s="56"/>
      <c r="CY114" s="56"/>
      <c r="CZ114" s="56"/>
      <c r="DA114" s="56"/>
      <c r="DB114" s="56"/>
      <c r="DC114" s="56"/>
      <c r="DD114" s="56"/>
      <c r="DE114" s="56"/>
      <c r="DF114" s="56"/>
      <c r="DG114" s="56"/>
      <c r="DH114" s="56"/>
      <c r="DI114" s="56"/>
      <c r="DJ114" s="56"/>
      <c r="DK114" s="56"/>
      <c r="DL114" s="56"/>
      <c r="DM114" s="56"/>
      <c r="DN114" s="56"/>
      <c r="DO114" s="56"/>
      <c r="DP114" s="56"/>
      <c r="DQ114" s="56"/>
      <c r="DR114" s="56"/>
      <c r="DS114" s="56"/>
      <c r="DT114" s="56"/>
      <c r="DU114" s="56"/>
      <c r="DV114" s="56"/>
      <c r="DW114" s="56"/>
      <c r="DX114" s="56"/>
      <c r="DY114" s="56"/>
      <c r="DZ114" s="56"/>
      <c r="EA114" s="56"/>
      <c r="EB114" s="56"/>
      <c r="EC114" s="56"/>
      <c r="ED114" s="56"/>
      <c r="EE114" s="56"/>
      <c r="EF114" s="56"/>
      <c r="EG114" s="56"/>
      <c r="EH114" s="56"/>
      <c r="EI114" s="56"/>
      <c r="EJ114" s="56"/>
      <c r="EK114" s="56"/>
      <c r="EL114" s="56"/>
      <c r="EM114" s="56"/>
      <c r="EN114" s="56"/>
      <c r="EO114" s="56"/>
      <c r="EP114" s="56"/>
      <c r="EQ114" s="56"/>
      <c r="ER114" s="56"/>
      <c r="ES114" s="56"/>
      <c r="ET114" s="56"/>
      <c r="EU114" s="56"/>
      <c r="EV114" s="56"/>
      <c r="EW114" s="56"/>
      <c r="EX114" s="56"/>
      <c r="EY114" s="56"/>
      <c r="EZ114" s="56"/>
      <c r="FA114" s="56"/>
      <c r="FB114" s="56"/>
      <c r="FC114" s="56"/>
      <c r="FD114" s="56"/>
      <c r="FE114" s="56"/>
      <c r="FF114" s="56"/>
      <c r="FG114" s="56"/>
      <c r="FH114" s="56"/>
      <c r="FI114" s="56"/>
      <c r="FJ114" s="56"/>
      <c r="FK114" s="56"/>
      <c r="FL114" s="56"/>
      <c r="FM114" s="56"/>
      <c r="FN114" s="56"/>
      <c r="FO114" s="56"/>
      <c r="FP114" s="56"/>
      <c r="FQ114" s="56"/>
      <c r="FR114" s="56"/>
      <c r="FS114" s="56"/>
      <c r="FT114" s="56"/>
      <c r="FU114" s="56"/>
      <c r="FV114" s="56"/>
      <c r="FW114" s="56"/>
      <c r="FX114" s="56"/>
      <c r="FY114" s="56"/>
      <c r="FZ114" s="56"/>
      <c r="GA114" s="56"/>
      <c r="GB114" s="56"/>
      <c r="GC114" s="56"/>
      <c r="GD114" s="56"/>
      <c r="GE114" s="56"/>
      <c r="GF114" s="56"/>
      <c r="GG114" s="56"/>
      <c r="GH114" s="56"/>
      <c r="GI114" s="56"/>
      <c r="GJ114" s="56"/>
      <c r="GK114" s="56"/>
      <c r="GL114" s="56"/>
      <c r="GM114" s="56"/>
      <c r="GN114" s="56"/>
      <c r="GO114" s="56"/>
      <c r="GP114" s="56"/>
      <c r="GQ114" s="56"/>
      <c r="GR114" s="56"/>
      <c r="GS114" s="56"/>
      <c r="GT114" s="56"/>
      <c r="GU114" s="56"/>
      <c r="GV114" s="56"/>
      <c r="GW114" s="56"/>
      <c r="GX114" s="56"/>
      <c r="GY114" s="56"/>
    </row>
    <row r="115" spans="1:207" s="57" customFormat="1" ht="15" customHeight="1">
      <c r="A115" s="55"/>
      <c r="B115" s="605"/>
      <c r="C115" s="603"/>
      <c r="D115" s="603"/>
      <c r="E115" s="603"/>
      <c r="F115" s="603"/>
      <c r="G115" s="603"/>
      <c r="H115" s="603"/>
      <c r="I115" s="603"/>
      <c r="J115" s="603"/>
      <c r="K115" s="603"/>
      <c r="L115" s="603"/>
      <c r="M115" s="603"/>
      <c r="N115" s="603"/>
      <c r="O115" s="603"/>
      <c r="P115" s="603"/>
      <c r="Q115" s="603"/>
      <c r="R115" s="603"/>
      <c r="S115" s="603"/>
      <c r="T115" s="603"/>
      <c r="U115" s="603"/>
      <c r="V115" s="603"/>
      <c r="W115" s="603"/>
      <c r="X115" s="603"/>
      <c r="Y115" s="603"/>
      <c r="Z115" s="603"/>
      <c r="AA115" s="603"/>
      <c r="AB115" s="603"/>
      <c r="AC115" s="603"/>
      <c r="AD115" s="603"/>
      <c r="AE115" s="603"/>
      <c r="AF115" s="603"/>
      <c r="AG115" s="603"/>
      <c r="AH115" s="603"/>
      <c r="AI115" s="603"/>
      <c r="AJ115" s="603"/>
      <c r="AK115" s="603"/>
      <c r="AL115" s="603"/>
      <c r="AM115" s="603"/>
      <c r="AN115" s="603"/>
      <c r="AO115" s="603"/>
      <c r="AP115" s="603"/>
      <c r="AQ115" s="603"/>
      <c r="AR115" s="603"/>
      <c r="AS115" s="603"/>
      <c r="AT115" s="603"/>
      <c r="AU115" s="603"/>
      <c r="AV115" s="603"/>
      <c r="AW115" s="603"/>
      <c r="AX115" s="603"/>
      <c r="AY115" s="603"/>
      <c r="AZ115" s="603"/>
      <c r="BA115" s="603"/>
      <c r="BB115" s="603"/>
      <c r="BC115" s="603"/>
      <c r="BD115" s="603"/>
      <c r="BE115" s="603"/>
      <c r="BF115" s="603"/>
      <c r="BG115" s="603"/>
      <c r="BH115" s="603"/>
      <c r="BI115" s="604"/>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c r="CK115" s="56"/>
      <c r="CL115" s="56"/>
      <c r="CM115" s="56"/>
      <c r="CN115" s="56"/>
      <c r="CO115" s="56"/>
      <c r="CP115" s="56"/>
      <c r="CQ115" s="56"/>
      <c r="CR115" s="56"/>
      <c r="CS115" s="56"/>
      <c r="CT115" s="56"/>
      <c r="CU115" s="56"/>
      <c r="CV115" s="56"/>
      <c r="CW115" s="56"/>
      <c r="CX115" s="56"/>
      <c r="CY115" s="56"/>
      <c r="CZ115" s="56"/>
      <c r="DA115" s="56"/>
      <c r="DB115" s="56"/>
      <c r="DC115" s="56"/>
      <c r="DD115" s="56"/>
      <c r="DE115" s="56"/>
      <c r="DF115" s="56"/>
      <c r="DG115" s="56"/>
      <c r="DH115" s="56"/>
      <c r="DI115" s="56"/>
      <c r="DJ115" s="56"/>
      <c r="DK115" s="56"/>
      <c r="DL115" s="56"/>
      <c r="DM115" s="56"/>
      <c r="DN115" s="56"/>
      <c r="DO115" s="56"/>
      <c r="DP115" s="56"/>
      <c r="DQ115" s="56"/>
      <c r="DR115" s="56"/>
      <c r="DS115" s="56"/>
      <c r="DT115" s="56"/>
      <c r="DU115" s="56"/>
      <c r="DV115" s="56"/>
      <c r="DW115" s="56"/>
      <c r="DX115" s="56"/>
      <c r="DY115" s="56"/>
      <c r="DZ115" s="56"/>
      <c r="EA115" s="56"/>
      <c r="EB115" s="56"/>
      <c r="EC115" s="56"/>
      <c r="ED115" s="56"/>
      <c r="EE115" s="56"/>
      <c r="EF115" s="56"/>
      <c r="EG115" s="56"/>
      <c r="EH115" s="56"/>
      <c r="EI115" s="56"/>
      <c r="EJ115" s="56"/>
      <c r="EK115" s="56"/>
      <c r="EL115" s="56"/>
      <c r="EM115" s="56"/>
      <c r="EN115" s="56"/>
      <c r="EO115" s="56"/>
      <c r="EP115" s="56"/>
      <c r="EQ115" s="56"/>
      <c r="ER115" s="56"/>
      <c r="ES115" s="56"/>
      <c r="ET115" s="56"/>
      <c r="EU115" s="56"/>
      <c r="EV115" s="56"/>
      <c r="EW115" s="56"/>
      <c r="EX115" s="56"/>
      <c r="EY115" s="56"/>
      <c r="EZ115" s="56"/>
      <c r="FA115" s="56"/>
      <c r="FB115" s="56"/>
      <c r="FC115" s="56"/>
      <c r="FD115" s="56"/>
      <c r="FE115" s="56"/>
      <c r="FF115" s="56"/>
      <c r="FG115" s="56"/>
      <c r="FH115" s="56"/>
      <c r="FI115" s="56"/>
      <c r="FJ115" s="56"/>
      <c r="FK115" s="56"/>
      <c r="FL115" s="56"/>
      <c r="FM115" s="56"/>
      <c r="FN115" s="56"/>
      <c r="FO115" s="56"/>
      <c r="FP115" s="56"/>
      <c r="FQ115" s="56"/>
      <c r="FR115" s="56"/>
      <c r="FS115" s="56"/>
      <c r="FT115" s="56"/>
      <c r="FU115" s="56"/>
      <c r="FV115" s="56"/>
      <c r="FW115" s="56"/>
      <c r="FX115" s="56"/>
      <c r="FY115" s="56"/>
      <c r="FZ115" s="56"/>
      <c r="GA115" s="56"/>
      <c r="GB115" s="56"/>
      <c r="GC115" s="56"/>
      <c r="GD115" s="56"/>
      <c r="GE115" s="56"/>
      <c r="GF115" s="56"/>
      <c r="GG115" s="56"/>
      <c r="GH115" s="56"/>
      <c r="GI115" s="56"/>
      <c r="GJ115" s="56"/>
      <c r="GK115" s="56"/>
      <c r="GL115" s="56"/>
      <c r="GM115" s="56"/>
      <c r="GN115" s="56"/>
      <c r="GO115" s="56"/>
      <c r="GP115" s="56"/>
      <c r="GQ115" s="56"/>
      <c r="GR115" s="56"/>
      <c r="GS115" s="56"/>
      <c r="GT115" s="56"/>
      <c r="GU115" s="56"/>
      <c r="GV115" s="56"/>
      <c r="GW115" s="56"/>
      <c r="GX115" s="56"/>
      <c r="GY115" s="56"/>
    </row>
    <row r="116" spans="1:207" s="57" customFormat="1" ht="15" hidden="1" customHeight="1">
      <c r="A116" s="55"/>
      <c r="B116" s="605"/>
      <c r="C116" s="603"/>
      <c r="D116" s="603"/>
      <c r="E116" s="603"/>
      <c r="F116" s="603"/>
      <c r="G116" s="603"/>
      <c r="H116" s="603"/>
      <c r="I116" s="603"/>
      <c r="J116" s="603"/>
      <c r="K116" s="603"/>
      <c r="L116" s="603"/>
      <c r="M116" s="603"/>
      <c r="N116" s="603"/>
      <c r="O116" s="603"/>
      <c r="P116" s="603"/>
      <c r="Q116" s="603"/>
      <c r="R116" s="603"/>
      <c r="S116" s="603"/>
      <c r="T116" s="603"/>
      <c r="U116" s="603"/>
      <c r="V116" s="603"/>
      <c r="W116" s="603"/>
      <c r="X116" s="603"/>
      <c r="Y116" s="603"/>
      <c r="Z116" s="603"/>
      <c r="AA116" s="603"/>
      <c r="AB116" s="603"/>
      <c r="AC116" s="603"/>
      <c r="AD116" s="603"/>
      <c r="AE116" s="603"/>
      <c r="AF116" s="603"/>
      <c r="AG116" s="603"/>
      <c r="AH116" s="603"/>
      <c r="AI116" s="603"/>
      <c r="AJ116" s="603"/>
      <c r="AK116" s="603"/>
      <c r="AL116" s="603"/>
      <c r="AM116" s="603"/>
      <c r="AN116" s="603"/>
      <c r="AO116" s="603"/>
      <c r="AP116" s="603"/>
      <c r="AQ116" s="603"/>
      <c r="AR116" s="603"/>
      <c r="AS116" s="603"/>
      <c r="AT116" s="603"/>
      <c r="AU116" s="603"/>
      <c r="AV116" s="603"/>
      <c r="AW116" s="603"/>
      <c r="AX116" s="603"/>
      <c r="AY116" s="603"/>
      <c r="AZ116" s="603"/>
      <c r="BA116" s="603"/>
      <c r="BB116" s="603"/>
      <c r="BC116" s="603"/>
      <c r="BD116" s="603"/>
      <c r="BE116" s="603"/>
      <c r="BF116" s="603"/>
      <c r="BG116" s="603"/>
      <c r="BH116" s="603"/>
      <c r="BI116" s="604"/>
      <c r="BJ116" s="56"/>
      <c r="BK116" s="56"/>
      <c r="BL116" s="56"/>
      <c r="BM116" s="56"/>
      <c r="BN116" s="56"/>
      <c r="BO116" s="56"/>
      <c r="BP116" s="56"/>
      <c r="BQ116" s="56"/>
      <c r="BR116" s="56"/>
      <c r="BS116" s="56"/>
      <c r="BT116" s="56"/>
      <c r="BU116" s="56"/>
      <c r="BV116" s="56"/>
      <c r="BW116" s="56"/>
      <c r="BX116" s="56"/>
      <c r="BY116" s="56"/>
      <c r="BZ116" s="56"/>
      <c r="CA116" s="56"/>
      <c r="CB116" s="56"/>
      <c r="CC116" s="56"/>
      <c r="CD116" s="56"/>
      <c r="CE116" s="56"/>
      <c r="CF116" s="56"/>
      <c r="CG116" s="56"/>
      <c r="CH116" s="56"/>
      <c r="CI116" s="56"/>
      <c r="CJ116" s="56"/>
      <c r="CK116" s="56"/>
      <c r="CL116" s="56"/>
      <c r="CM116" s="56"/>
      <c r="CN116" s="56"/>
      <c r="CO116" s="56"/>
      <c r="CP116" s="56"/>
      <c r="CQ116" s="56"/>
      <c r="CR116" s="56"/>
      <c r="CS116" s="56"/>
      <c r="CT116" s="56"/>
      <c r="CU116" s="56"/>
      <c r="CV116" s="56"/>
      <c r="CW116" s="56"/>
      <c r="CX116" s="56"/>
      <c r="CY116" s="56"/>
      <c r="CZ116" s="56"/>
      <c r="DA116" s="56"/>
      <c r="DB116" s="56"/>
      <c r="DC116" s="56"/>
      <c r="DD116" s="56"/>
      <c r="DE116" s="56"/>
      <c r="DF116" s="56"/>
      <c r="DG116" s="56"/>
      <c r="DH116" s="56"/>
      <c r="DI116" s="56"/>
      <c r="DJ116" s="56"/>
      <c r="DK116" s="56"/>
      <c r="DL116" s="56"/>
      <c r="DM116" s="56"/>
      <c r="DN116" s="56"/>
      <c r="DO116" s="56"/>
      <c r="DP116" s="56"/>
      <c r="DQ116" s="56"/>
      <c r="DR116" s="56"/>
      <c r="DS116" s="56"/>
      <c r="DT116" s="56"/>
      <c r="DU116" s="56"/>
      <c r="DV116" s="56"/>
      <c r="DW116" s="56"/>
      <c r="DX116" s="56"/>
      <c r="DY116" s="56"/>
      <c r="DZ116" s="56"/>
      <c r="EA116" s="56"/>
      <c r="EB116" s="56"/>
      <c r="EC116" s="56"/>
      <c r="ED116" s="56"/>
      <c r="EE116" s="56"/>
      <c r="EF116" s="56"/>
      <c r="EG116" s="56"/>
      <c r="EH116" s="56"/>
      <c r="EI116" s="56"/>
      <c r="EJ116" s="56"/>
      <c r="EK116" s="56"/>
      <c r="EL116" s="56"/>
      <c r="EM116" s="56"/>
      <c r="EN116" s="56"/>
      <c r="EO116" s="56"/>
      <c r="EP116" s="56"/>
      <c r="EQ116" s="56"/>
      <c r="ER116" s="56"/>
      <c r="ES116" s="56"/>
      <c r="ET116" s="56"/>
      <c r="EU116" s="56"/>
      <c r="EV116" s="56"/>
      <c r="EW116" s="56"/>
      <c r="EX116" s="56"/>
      <c r="EY116" s="56"/>
      <c r="EZ116" s="56"/>
      <c r="FA116" s="56"/>
      <c r="FB116" s="56"/>
      <c r="FC116" s="56"/>
      <c r="FD116" s="56"/>
      <c r="FE116" s="56"/>
      <c r="FF116" s="56"/>
      <c r="FG116" s="56"/>
      <c r="FH116" s="56"/>
      <c r="FI116" s="56"/>
      <c r="FJ116" s="56"/>
      <c r="FK116" s="56"/>
      <c r="FL116" s="56"/>
      <c r="FM116" s="56"/>
      <c r="FN116" s="56"/>
      <c r="FO116" s="56"/>
      <c r="FP116" s="56"/>
      <c r="FQ116" s="56"/>
      <c r="FR116" s="56"/>
      <c r="FS116" s="56"/>
      <c r="FT116" s="56"/>
      <c r="FU116" s="56"/>
      <c r="FV116" s="56"/>
      <c r="FW116" s="56"/>
      <c r="FX116" s="56"/>
      <c r="FY116" s="56"/>
      <c r="FZ116" s="56"/>
      <c r="GA116" s="56"/>
      <c r="GB116" s="56"/>
      <c r="GC116" s="56"/>
      <c r="GD116" s="56"/>
      <c r="GE116" s="56"/>
      <c r="GF116" s="56"/>
      <c r="GG116" s="56"/>
      <c r="GH116" s="56"/>
      <c r="GI116" s="56"/>
      <c r="GJ116" s="56"/>
      <c r="GK116" s="56"/>
      <c r="GL116" s="56"/>
      <c r="GM116" s="56"/>
      <c r="GN116" s="56"/>
      <c r="GO116" s="56"/>
      <c r="GP116" s="56"/>
      <c r="GQ116" s="56"/>
      <c r="GR116" s="56"/>
      <c r="GS116" s="56"/>
      <c r="GT116" s="56"/>
      <c r="GU116" s="56"/>
      <c r="GV116" s="56"/>
      <c r="GW116" s="56"/>
      <c r="GX116" s="56"/>
      <c r="GY116" s="56"/>
    </row>
    <row r="117" spans="1:207" s="57" customFormat="1" ht="15" hidden="1" customHeight="1">
      <c r="A117" s="55"/>
      <c r="B117" s="605"/>
      <c r="C117" s="603"/>
      <c r="D117" s="603"/>
      <c r="E117" s="603"/>
      <c r="F117" s="603"/>
      <c r="G117" s="603"/>
      <c r="H117" s="603"/>
      <c r="I117" s="603"/>
      <c r="J117" s="603"/>
      <c r="K117" s="603"/>
      <c r="L117" s="603"/>
      <c r="M117" s="603"/>
      <c r="N117" s="603"/>
      <c r="O117" s="603"/>
      <c r="P117" s="603"/>
      <c r="Q117" s="603"/>
      <c r="R117" s="603"/>
      <c r="S117" s="603"/>
      <c r="T117" s="603"/>
      <c r="U117" s="603"/>
      <c r="V117" s="603"/>
      <c r="W117" s="603"/>
      <c r="X117" s="603"/>
      <c r="Y117" s="603"/>
      <c r="Z117" s="603"/>
      <c r="AA117" s="603"/>
      <c r="AB117" s="603"/>
      <c r="AC117" s="603"/>
      <c r="AD117" s="603"/>
      <c r="AE117" s="603"/>
      <c r="AF117" s="603"/>
      <c r="AG117" s="603"/>
      <c r="AH117" s="603"/>
      <c r="AI117" s="603"/>
      <c r="AJ117" s="603"/>
      <c r="AK117" s="603"/>
      <c r="AL117" s="603"/>
      <c r="AM117" s="603"/>
      <c r="AN117" s="603"/>
      <c r="AO117" s="603"/>
      <c r="AP117" s="603"/>
      <c r="AQ117" s="603"/>
      <c r="AR117" s="603"/>
      <c r="AS117" s="603"/>
      <c r="AT117" s="603"/>
      <c r="AU117" s="603"/>
      <c r="AV117" s="603"/>
      <c r="AW117" s="603"/>
      <c r="AX117" s="603"/>
      <c r="AY117" s="603"/>
      <c r="AZ117" s="603"/>
      <c r="BA117" s="603"/>
      <c r="BB117" s="603"/>
      <c r="BC117" s="603"/>
      <c r="BD117" s="603"/>
      <c r="BE117" s="603"/>
      <c r="BF117" s="603"/>
      <c r="BG117" s="603"/>
      <c r="BH117" s="603"/>
      <c r="BI117" s="604"/>
      <c r="BJ117" s="56"/>
      <c r="BK117" s="56"/>
      <c r="BL117" s="56"/>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c r="CT117" s="56"/>
      <c r="CU117" s="56"/>
      <c r="CV117" s="56"/>
      <c r="CW117" s="56"/>
      <c r="CX117" s="56"/>
      <c r="CY117" s="56"/>
      <c r="CZ117" s="56"/>
      <c r="DA117" s="56"/>
      <c r="DB117" s="56"/>
      <c r="DC117" s="56"/>
      <c r="DD117" s="56"/>
      <c r="DE117" s="56"/>
      <c r="DF117" s="56"/>
      <c r="DG117" s="56"/>
      <c r="DH117" s="56"/>
      <c r="DI117" s="56"/>
      <c r="DJ117" s="56"/>
      <c r="DK117" s="56"/>
      <c r="DL117" s="56"/>
      <c r="DM117" s="56"/>
      <c r="DN117" s="56"/>
      <c r="DO117" s="56"/>
      <c r="DP117" s="56"/>
      <c r="DQ117" s="56"/>
      <c r="DR117" s="56"/>
      <c r="DS117" s="56"/>
      <c r="DT117" s="56"/>
      <c r="DU117" s="56"/>
      <c r="DV117" s="56"/>
      <c r="DW117" s="56"/>
      <c r="DX117" s="56"/>
      <c r="DY117" s="56"/>
      <c r="DZ117" s="56"/>
      <c r="EA117" s="56"/>
      <c r="EB117" s="56"/>
      <c r="EC117" s="56"/>
      <c r="ED117" s="56"/>
      <c r="EE117" s="56"/>
      <c r="EF117" s="56"/>
      <c r="EG117" s="56"/>
      <c r="EH117" s="56"/>
      <c r="EI117" s="56"/>
      <c r="EJ117" s="56"/>
      <c r="EK117" s="56"/>
      <c r="EL117" s="56"/>
      <c r="EM117" s="56"/>
      <c r="EN117" s="56"/>
      <c r="EO117" s="56"/>
      <c r="EP117" s="56"/>
      <c r="EQ117" s="56"/>
      <c r="ER117" s="56"/>
      <c r="ES117" s="56"/>
      <c r="ET117" s="56"/>
      <c r="EU117" s="56"/>
      <c r="EV117" s="56"/>
      <c r="EW117" s="56"/>
      <c r="EX117" s="56"/>
      <c r="EY117" s="56"/>
      <c r="EZ117" s="56"/>
      <c r="FA117" s="56"/>
      <c r="FB117" s="56"/>
      <c r="FC117" s="56"/>
      <c r="FD117" s="56"/>
      <c r="FE117" s="56"/>
      <c r="FF117" s="56"/>
      <c r="FG117" s="56"/>
      <c r="FH117" s="56"/>
      <c r="FI117" s="56"/>
      <c r="FJ117" s="56"/>
      <c r="FK117" s="56"/>
      <c r="FL117" s="56"/>
      <c r="FM117" s="56"/>
      <c r="FN117" s="56"/>
      <c r="FO117" s="56"/>
      <c r="FP117" s="56"/>
      <c r="FQ117" s="56"/>
      <c r="FR117" s="56"/>
      <c r="FS117" s="56"/>
      <c r="FT117" s="56"/>
      <c r="FU117" s="56"/>
      <c r="FV117" s="56"/>
      <c r="FW117" s="56"/>
      <c r="FX117" s="56"/>
      <c r="FY117" s="56"/>
      <c r="FZ117" s="56"/>
      <c r="GA117" s="56"/>
      <c r="GB117" s="56"/>
      <c r="GC117" s="56"/>
      <c r="GD117" s="56"/>
      <c r="GE117" s="56"/>
      <c r="GF117" s="56"/>
      <c r="GG117" s="56"/>
      <c r="GH117" s="56"/>
      <c r="GI117" s="56"/>
      <c r="GJ117" s="56"/>
      <c r="GK117" s="56"/>
      <c r="GL117" s="56"/>
      <c r="GM117" s="56"/>
      <c r="GN117" s="56"/>
      <c r="GO117" s="56"/>
      <c r="GP117" s="56"/>
      <c r="GQ117" s="56"/>
      <c r="GR117" s="56"/>
      <c r="GS117" s="56"/>
      <c r="GT117" s="56"/>
      <c r="GU117" s="56"/>
      <c r="GV117" s="56"/>
      <c r="GW117" s="56"/>
      <c r="GX117" s="56"/>
      <c r="GY117" s="56"/>
    </row>
    <row r="118" spans="1:207" s="57" customFormat="1" ht="15" hidden="1" customHeight="1">
      <c r="A118" s="55"/>
      <c r="B118" s="605"/>
      <c r="C118" s="603"/>
      <c r="D118" s="603"/>
      <c r="E118" s="603"/>
      <c r="F118" s="603"/>
      <c r="G118" s="603"/>
      <c r="H118" s="603"/>
      <c r="I118" s="603"/>
      <c r="J118" s="603"/>
      <c r="K118" s="603"/>
      <c r="L118" s="603"/>
      <c r="M118" s="603"/>
      <c r="N118" s="603"/>
      <c r="O118" s="603"/>
      <c r="P118" s="603"/>
      <c r="Q118" s="603"/>
      <c r="R118" s="603"/>
      <c r="S118" s="603"/>
      <c r="T118" s="603"/>
      <c r="U118" s="603"/>
      <c r="V118" s="603"/>
      <c r="W118" s="603"/>
      <c r="X118" s="603"/>
      <c r="Y118" s="603"/>
      <c r="Z118" s="603"/>
      <c r="AA118" s="603"/>
      <c r="AB118" s="603"/>
      <c r="AC118" s="603"/>
      <c r="AD118" s="603"/>
      <c r="AE118" s="603"/>
      <c r="AF118" s="603"/>
      <c r="AG118" s="603"/>
      <c r="AH118" s="603"/>
      <c r="AI118" s="603"/>
      <c r="AJ118" s="603"/>
      <c r="AK118" s="603"/>
      <c r="AL118" s="603"/>
      <c r="AM118" s="603"/>
      <c r="AN118" s="603"/>
      <c r="AO118" s="603"/>
      <c r="AP118" s="603"/>
      <c r="AQ118" s="603"/>
      <c r="AR118" s="603"/>
      <c r="AS118" s="603"/>
      <c r="AT118" s="603"/>
      <c r="AU118" s="603"/>
      <c r="AV118" s="603"/>
      <c r="AW118" s="603"/>
      <c r="AX118" s="603"/>
      <c r="AY118" s="603"/>
      <c r="AZ118" s="603"/>
      <c r="BA118" s="603"/>
      <c r="BB118" s="603"/>
      <c r="BC118" s="603"/>
      <c r="BD118" s="603"/>
      <c r="BE118" s="603"/>
      <c r="BF118" s="603"/>
      <c r="BG118" s="603"/>
      <c r="BH118" s="603"/>
      <c r="BI118" s="604"/>
      <c r="BJ118" s="56"/>
      <c r="BK118" s="56"/>
      <c r="BL118" s="56"/>
      <c r="BM118" s="56"/>
      <c r="BN118" s="56"/>
      <c r="BO118" s="56"/>
      <c r="BP118" s="56"/>
      <c r="BQ118" s="56"/>
      <c r="BR118" s="56"/>
      <c r="BS118" s="56"/>
      <c r="BT118" s="56"/>
      <c r="BU118" s="56"/>
      <c r="BV118" s="56"/>
      <c r="BW118" s="56"/>
      <c r="BX118" s="56"/>
      <c r="BY118" s="56"/>
      <c r="BZ118" s="56"/>
      <c r="CA118" s="56"/>
      <c r="CB118" s="56"/>
      <c r="CC118" s="56"/>
      <c r="CD118" s="56"/>
      <c r="CE118" s="56"/>
      <c r="CF118" s="56"/>
      <c r="CG118" s="56"/>
      <c r="CH118" s="56"/>
      <c r="CI118" s="56"/>
      <c r="CJ118" s="56"/>
      <c r="CK118" s="56"/>
      <c r="CL118" s="56"/>
      <c r="CM118" s="56"/>
      <c r="CN118" s="56"/>
      <c r="CO118" s="56"/>
      <c r="CP118" s="56"/>
      <c r="CQ118" s="56"/>
      <c r="CR118" s="56"/>
      <c r="CS118" s="56"/>
      <c r="CT118" s="56"/>
      <c r="CU118" s="56"/>
      <c r="CV118" s="56"/>
      <c r="CW118" s="56"/>
      <c r="CX118" s="56"/>
      <c r="CY118" s="56"/>
      <c r="CZ118" s="56"/>
      <c r="DA118" s="56"/>
      <c r="DB118" s="56"/>
      <c r="DC118" s="56"/>
      <c r="DD118" s="56"/>
      <c r="DE118" s="56"/>
      <c r="DF118" s="56"/>
      <c r="DG118" s="56"/>
      <c r="DH118" s="56"/>
      <c r="DI118" s="56"/>
      <c r="DJ118" s="56"/>
      <c r="DK118" s="56"/>
      <c r="DL118" s="56"/>
      <c r="DM118" s="56"/>
      <c r="DN118" s="56"/>
      <c r="DO118" s="56"/>
      <c r="DP118" s="56"/>
      <c r="DQ118" s="56"/>
      <c r="DR118" s="56"/>
      <c r="DS118" s="56"/>
      <c r="DT118" s="56"/>
      <c r="DU118" s="56"/>
      <c r="DV118" s="56"/>
      <c r="DW118" s="56"/>
      <c r="DX118" s="56"/>
      <c r="DY118" s="56"/>
      <c r="DZ118" s="56"/>
      <c r="EA118" s="56"/>
      <c r="EB118" s="56"/>
      <c r="EC118" s="56"/>
      <c r="ED118" s="56"/>
      <c r="EE118" s="56"/>
      <c r="EF118" s="56"/>
      <c r="EG118" s="56"/>
      <c r="EH118" s="56"/>
      <c r="EI118" s="56"/>
      <c r="EJ118" s="56"/>
      <c r="EK118" s="56"/>
      <c r="EL118" s="56"/>
      <c r="EM118" s="56"/>
      <c r="EN118" s="56"/>
      <c r="EO118" s="56"/>
      <c r="EP118" s="56"/>
      <c r="EQ118" s="56"/>
      <c r="ER118" s="56"/>
      <c r="ES118" s="56"/>
      <c r="ET118" s="56"/>
      <c r="EU118" s="56"/>
      <c r="EV118" s="56"/>
      <c r="EW118" s="56"/>
      <c r="EX118" s="56"/>
      <c r="EY118" s="56"/>
      <c r="EZ118" s="56"/>
      <c r="FA118" s="56"/>
      <c r="FB118" s="56"/>
      <c r="FC118" s="56"/>
      <c r="FD118" s="56"/>
      <c r="FE118" s="56"/>
      <c r="FF118" s="56"/>
      <c r="FG118" s="56"/>
      <c r="FH118" s="56"/>
      <c r="FI118" s="56"/>
      <c r="FJ118" s="56"/>
      <c r="FK118" s="56"/>
      <c r="FL118" s="56"/>
      <c r="FM118" s="56"/>
      <c r="FN118" s="56"/>
      <c r="FO118" s="56"/>
      <c r="FP118" s="56"/>
      <c r="FQ118" s="56"/>
      <c r="FR118" s="56"/>
      <c r="FS118" s="56"/>
      <c r="FT118" s="56"/>
      <c r="FU118" s="56"/>
      <c r="FV118" s="56"/>
      <c r="FW118" s="56"/>
      <c r="FX118" s="56"/>
      <c r="FY118" s="56"/>
      <c r="FZ118" s="56"/>
      <c r="GA118" s="56"/>
      <c r="GB118" s="56"/>
      <c r="GC118" s="56"/>
      <c r="GD118" s="56"/>
      <c r="GE118" s="56"/>
      <c r="GF118" s="56"/>
      <c r="GG118" s="56"/>
      <c r="GH118" s="56"/>
      <c r="GI118" s="56"/>
      <c r="GJ118" s="56"/>
      <c r="GK118" s="56"/>
      <c r="GL118" s="56"/>
      <c r="GM118" s="56"/>
      <c r="GN118" s="56"/>
      <c r="GO118" s="56"/>
      <c r="GP118" s="56"/>
      <c r="GQ118" s="56"/>
      <c r="GR118" s="56"/>
      <c r="GS118" s="56"/>
      <c r="GT118" s="56"/>
      <c r="GU118" s="56"/>
      <c r="GV118" s="56"/>
      <c r="GW118" s="56"/>
      <c r="GX118" s="56"/>
      <c r="GY118" s="56"/>
    </row>
    <row r="119" spans="1:207" s="6" customFormat="1" ht="13.5" customHeight="1">
      <c r="A119" s="36"/>
      <c r="B119" s="606"/>
      <c r="C119" s="607"/>
      <c r="D119" s="607"/>
      <c r="E119" s="607"/>
      <c r="F119" s="607"/>
      <c r="G119" s="607"/>
      <c r="H119" s="607"/>
      <c r="I119" s="607"/>
      <c r="J119" s="607"/>
      <c r="K119" s="607"/>
      <c r="L119" s="607"/>
      <c r="M119" s="607"/>
      <c r="N119" s="607"/>
      <c r="O119" s="607"/>
      <c r="P119" s="607"/>
      <c r="Q119" s="607"/>
      <c r="R119" s="607"/>
      <c r="S119" s="607"/>
      <c r="T119" s="607"/>
      <c r="U119" s="607"/>
      <c r="V119" s="607"/>
      <c r="W119" s="607"/>
      <c r="X119" s="607"/>
      <c r="Y119" s="607"/>
      <c r="Z119" s="607"/>
      <c r="AA119" s="607"/>
      <c r="AB119" s="607"/>
      <c r="AC119" s="607"/>
      <c r="AD119" s="607"/>
      <c r="AE119" s="607"/>
      <c r="AF119" s="607"/>
      <c r="AG119" s="607"/>
      <c r="AH119" s="607"/>
      <c r="AI119" s="607"/>
      <c r="AJ119" s="607"/>
      <c r="AK119" s="607"/>
      <c r="AL119" s="607"/>
      <c r="AM119" s="607"/>
      <c r="AN119" s="607"/>
      <c r="AO119" s="607"/>
      <c r="AP119" s="607"/>
      <c r="AQ119" s="607"/>
      <c r="AR119" s="607"/>
      <c r="AS119" s="607"/>
      <c r="AT119" s="607"/>
      <c r="AU119" s="607"/>
      <c r="AV119" s="607"/>
      <c r="AW119" s="607"/>
      <c r="AX119" s="607"/>
      <c r="AY119" s="607"/>
      <c r="AZ119" s="607"/>
      <c r="BA119" s="607"/>
      <c r="BB119" s="607"/>
      <c r="BC119" s="607"/>
      <c r="BD119" s="607"/>
      <c r="BE119" s="607"/>
      <c r="BF119" s="607"/>
      <c r="BG119" s="607"/>
      <c r="BH119" s="607"/>
      <c r="BI119" s="608"/>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row>
    <row r="120" spans="1:207" s="6" customFormat="1" ht="6.75" customHeight="1" thickBot="1">
      <c r="A120" s="36"/>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58"/>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row>
    <row r="121" spans="1:207" s="6" customFormat="1" ht="16.5" customHeight="1" thickBot="1">
      <c r="A121" s="7"/>
      <c r="B121" s="280" t="s">
        <v>50</v>
      </c>
      <c r="C121" s="281"/>
      <c r="D121" s="281"/>
      <c r="E121" s="281"/>
      <c r="F121" s="281"/>
      <c r="G121" s="281"/>
      <c r="H121" s="281"/>
      <c r="I121" s="281"/>
      <c r="J121" s="281"/>
      <c r="K121" s="281"/>
      <c r="L121" s="281"/>
      <c r="M121" s="281"/>
      <c r="N121" s="281"/>
      <c r="O121" s="281"/>
      <c r="P121" s="281"/>
      <c r="Q121" s="281"/>
      <c r="R121" s="281"/>
      <c r="S121" s="281"/>
      <c r="T121" s="281"/>
      <c r="U121" s="281"/>
      <c r="V121" s="281"/>
      <c r="W121" s="281"/>
      <c r="X121" s="281"/>
      <c r="Y121" s="281"/>
      <c r="Z121" s="281"/>
      <c r="AA121" s="281"/>
      <c r="AB121" s="281"/>
      <c r="AC121" s="281"/>
      <c r="AD121" s="281"/>
      <c r="AE121" s="281"/>
      <c r="AF121" s="281"/>
      <c r="AG121" s="281"/>
      <c r="AH121" s="281"/>
      <c r="AI121" s="281"/>
      <c r="AJ121" s="281"/>
      <c r="AK121" s="281"/>
      <c r="AL121" s="281"/>
      <c r="AM121" s="281"/>
      <c r="AN121" s="281"/>
      <c r="AO121" s="281"/>
      <c r="AP121" s="281"/>
      <c r="AQ121" s="281"/>
      <c r="AR121" s="281"/>
      <c r="AS121" s="281"/>
      <c r="AT121" s="281"/>
      <c r="AU121" s="281"/>
      <c r="AV121" s="281"/>
      <c r="AW121" s="281"/>
      <c r="AX121" s="281"/>
      <c r="AY121" s="281"/>
      <c r="AZ121" s="281"/>
      <c r="BA121" s="281"/>
      <c r="BB121" s="281"/>
      <c r="BC121" s="281"/>
      <c r="BD121" s="281"/>
      <c r="BE121" s="281"/>
      <c r="BF121" s="281"/>
      <c r="BG121" s="281"/>
      <c r="BH121" s="281"/>
      <c r="BI121" s="282"/>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row>
    <row r="122" spans="1:207" s="6" customFormat="1" ht="13.5" customHeight="1">
      <c r="A122" s="36"/>
      <c r="B122" s="609" t="s">
        <v>233</v>
      </c>
      <c r="C122" s="426"/>
      <c r="D122" s="426"/>
      <c r="E122" s="426"/>
      <c r="F122" s="426"/>
      <c r="G122" s="426"/>
      <c r="H122" s="426"/>
      <c r="I122" s="426"/>
      <c r="J122" s="426"/>
      <c r="K122" s="426"/>
      <c r="L122" s="426"/>
      <c r="M122" s="426"/>
      <c r="N122" s="426"/>
      <c r="O122" s="426"/>
      <c r="P122" s="426"/>
      <c r="Q122" s="426"/>
      <c r="R122" s="426"/>
      <c r="S122" s="426"/>
      <c r="T122" s="426"/>
      <c r="U122" s="426"/>
      <c r="V122" s="426"/>
      <c r="W122" s="426"/>
      <c r="X122" s="426"/>
      <c r="Y122" s="426"/>
      <c r="Z122" s="426"/>
      <c r="AA122" s="426"/>
      <c r="AB122" s="426"/>
      <c r="AC122" s="426"/>
      <c r="AD122" s="426"/>
      <c r="AE122" s="426"/>
      <c r="AF122" s="426"/>
      <c r="AG122" s="426"/>
      <c r="AH122" s="426"/>
      <c r="AI122" s="426"/>
      <c r="AJ122" s="426"/>
      <c r="AK122" s="426"/>
      <c r="AL122" s="426"/>
      <c r="AM122" s="426"/>
      <c r="AN122" s="426"/>
      <c r="AO122" s="426"/>
      <c r="AP122" s="426"/>
      <c r="AQ122" s="427"/>
      <c r="AR122" s="611" t="s">
        <v>167</v>
      </c>
      <c r="AS122" s="612"/>
      <c r="AT122" s="612"/>
      <c r="AU122" s="612"/>
      <c r="AV122" s="612"/>
      <c r="AW122" s="612"/>
      <c r="AX122" s="612"/>
      <c r="AY122" s="612"/>
      <c r="AZ122" s="612"/>
      <c r="BA122" s="613"/>
      <c r="BB122" s="614" t="e">
        <f>BD142*0.005</f>
        <v>#VALUE!</v>
      </c>
      <c r="BC122" s="615"/>
      <c r="BD122" s="615"/>
      <c r="BE122" s="615"/>
      <c r="BF122" s="615"/>
      <c r="BG122" s="615"/>
      <c r="BH122" s="615"/>
      <c r="BI122" s="616"/>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row>
    <row r="123" spans="1:207" s="6" customFormat="1" ht="16.5" customHeight="1">
      <c r="A123" s="36"/>
      <c r="B123" s="610"/>
      <c r="C123" s="429"/>
      <c r="D123" s="429"/>
      <c r="E123" s="429"/>
      <c r="F123" s="429"/>
      <c r="G123" s="429"/>
      <c r="H123" s="429"/>
      <c r="I123" s="429"/>
      <c r="J123" s="429"/>
      <c r="K123" s="429"/>
      <c r="L123" s="429"/>
      <c r="M123" s="429"/>
      <c r="N123" s="429"/>
      <c r="O123" s="429"/>
      <c r="P123" s="429"/>
      <c r="Q123" s="429"/>
      <c r="R123" s="429"/>
      <c r="S123" s="429"/>
      <c r="T123" s="429"/>
      <c r="U123" s="429"/>
      <c r="V123" s="429"/>
      <c r="W123" s="429"/>
      <c r="X123" s="429"/>
      <c r="Y123" s="429"/>
      <c r="Z123" s="429"/>
      <c r="AA123" s="429"/>
      <c r="AB123" s="429"/>
      <c r="AC123" s="429"/>
      <c r="AD123" s="429"/>
      <c r="AE123" s="429"/>
      <c r="AF123" s="429"/>
      <c r="AG123" s="429"/>
      <c r="AH123" s="429"/>
      <c r="AI123" s="429"/>
      <c r="AJ123" s="429"/>
      <c r="AK123" s="429"/>
      <c r="AL123" s="429"/>
      <c r="AM123" s="429"/>
      <c r="AN123" s="429"/>
      <c r="AO123" s="429"/>
      <c r="AP123" s="429"/>
      <c r="AQ123" s="430"/>
      <c r="AR123" s="549" t="s">
        <v>18</v>
      </c>
      <c r="AS123" s="550"/>
      <c r="AT123" s="550"/>
      <c r="AU123" s="550"/>
      <c r="AV123" s="550"/>
      <c r="AW123" s="550"/>
      <c r="AX123" s="550"/>
      <c r="AY123" s="550"/>
      <c r="AZ123" s="550"/>
      <c r="BA123" s="551"/>
      <c r="BB123" s="617">
        <v>11</v>
      </c>
      <c r="BC123" s="618"/>
      <c r="BD123" s="618"/>
      <c r="BE123" s="618"/>
      <c r="BF123" s="618"/>
      <c r="BG123" s="618"/>
      <c r="BH123" s="618"/>
      <c r="BI123" s="619"/>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row>
    <row r="124" spans="1:207" s="6" customFormat="1" ht="28.5" customHeight="1">
      <c r="A124" s="36"/>
      <c r="B124" s="610"/>
      <c r="C124" s="429"/>
      <c r="D124" s="429"/>
      <c r="E124" s="429"/>
      <c r="F124" s="429"/>
      <c r="G124" s="429"/>
      <c r="H124" s="429"/>
      <c r="I124" s="429"/>
      <c r="J124" s="429"/>
      <c r="K124" s="429"/>
      <c r="L124" s="429"/>
      <c r="M124" s="429"/>
      <c r="N124" s="429"/>
      <c r="O124" s="429"/>
      <c r="P124" s="429"/>
      <c r="Q124" s="429"/>
      <c r="R124" s="429"/>
      <c r="S124" s="429"/>
      <c r="T124" s="429"/>
      <c r="U124" s="429"/>
      <c r="V124" s="429"/>
      <c r="W124" s="429"/>
      <c r="X124" s="429"/>
      <c r="Y124" s="429"/>
      <c r="Z124" s="429"/>
      <c r="AA124" s="429"/>
      <c r="AB124" s="429"/>
      <c r="AC124" s="429"/>
      <c r="AD124" s="429"/>
      <c r="AE124" s="429"/>
      <c r="AF124" s="429"/>
      <c r="AG124" s="429"/>
      <c r="AH124" s="429"/>
      <c r="AI124" s="429"/>
      <c r="AJ124" s="429"/>
      <c r="AK124" s="429"/>
      <c r="AL124" s="429"/>
      <c r="AM124" s="429"/>
      <c r="AN124" s="429"/>
      <c r="AO124" s="429"/>
      <c r="AP124" s="429"/>
      <c r="AQ124" s="430"/>
      <c r="AR124" s="549" t="s">
        <v>168</v>
      </c>
      <c r="AS124" s="550"/>
      <c r="AT124" s="550"/>
      <c r="AU124" s="550"/>
      <c r="AV124" s="550"/>
      <c r="AW124" s="550"/>
      <c r="AX124" s="550"/>
      <c r="AY124" s="550"/>
      <c r="AZ124" s="550"/>
      <c r="BA124" s="551"/>
      <c r="BB124" s="620" t="e">
        <f>BB122*BB123</f>
        <v>#VALUE!</v>
      </c>
      <c r="BC124" s="621"/>
      <c r="BD124" s="621"/>
      <c r="BE124" s="621"/>
      <c r="BF124" s="621"/>
      <c r="BG124" s="621"/>
      <c r="BH124" s="621"/>
      <c r="BI124" s="622"/>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row>
    <row r="125" spans="1:207" s="6" customFormat="1" ht="15" customHeight="1">
      <c r="A125" s="36"/>
      <c r="B125" s="542" t="e">
        <f>+"Según características particulares, se estima su valor de arriendo mensual en UF "&amp;ROUND(BB122,2)&amp;" ($"&amp;ROUND(BB122*BD5,0)&amp;"). Estimado un ingreso anual por ± "&amp;BB123&amp;" meses, obtenemos una renta líquida de UF "&amp;ROUND(BB124,0)&amp;", dividido por una tasa estimada de "&amp;BB125*100&amp;"%, resulta en un valor de renta de UF "&amp;ROUND(BB127,0)&amp;"."</f>
        <v>#VALUE!</v>
      </c>
      <c r="C125" s="543"/>
      <c r="D125" s="543"/>
      <c r="E125" s="543"/>
      <c r="F125" s="543"/>
      <c r="G125" s="543"/>
      <c r="H125" s="543"/>
      <c r="I125" s="543"/>
      <c r="J125" s="543"/>
      <c r="K125" s="543"/>
      <c r="L125" s="543"/>
      <c r="M125" s="543"/>
      <c r="N125" s="543"/>
      <c r="O125" s="543"/>
      <c r="P125" s="543"/>
      <c r="Q125" s="543"/>
      <c r="R125" s="543"/>
      <c r="S125" s="543"/>
      <c r="T125" s="543"/>
      <c r="U125" s="543"/>
      <c r="V125" s="543"/>
      <c r="W125" s="543"/>
      <c r="X125" s="543"/>
      <c r="Y125" s="543"/>
      <c r="Z125" s="543"/>
      <c r="AA125" s="543"/>
      <c r="AB125" s="543"/>
      <c r="AC125" s="543"/>
      <c r="AD125" s="543"/>
      <c r="AE125" s="543"/>
      <c r="AF125" s="543"/>
      <c r="AG125" s="543"/>
      <c r="AH125" s="543"/>
      <c r="AI125" s="543"/>
      <c r="AJ125" s="543"/>
      <c r="AK125" s="543"/>
      <c r="AL125" s="543"/>
      <c r="AM125" s="543"/>
      <c r="AN125" s="543"/>
      <c r="AO125" s="543"/>
      <c r="AP125" s="543"/>
      <c r="AQ125" s="544"/>
      <c r="AR125" s="549" t="s">
        <v>169</v>
      </c>
      <c r="AS125" s="550"/>
      <c r="AT125" s="550"/>
      <c r="AU125" s="550"/>
      <c r="AV125" s="550"/>
      <c r="AW125" s="550"/>
      <c r="AX125" s="550"/>
      <c r="AY125" s="550"/>
      <c r="AZ125" s="550"/>
      <c r="BA125" s="551"/>
      <c r="BB125" s="552">
        <v>0.06</v>
      </c>
      <c r="BC125" s="553"/>
      <c r="BD125" s="553"/>
      <c r="BE125" s="553"/>
      <c r="BF125" s="553"/>
      <c r="BG125" s="553"/>
      <c r="BH125" s="553"/>
      <c r="BI125" s="55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row>
    <row r="126" spans="1:207" s="6" customFormat="1" ht="17.25" customHeight="1" thickBot="1">
      <c r="A126" s="36"/>
      <c r="B126" s="545"/>
      <c r="C126" s="543"/>
      <c r="D126" s="543"/>
      <c r="E126" s="543"/>
      <c r="F126" s="543"/>
      <c r="G126" s="543"/>
      <c r="H126" s="543"/>
      <c r="I126" s="543"/>
      <c r="J126" s="543"/>
      <c r="K126" s="543"/>
      <c r="L126" s="543"/>
      <c r="M126" s="543"/>
      <c r="N126" s="543"/>
      <c r="O126" s="543"/>
      <c r="P126" s="543"/>
      <c r="Q126" s="543"/>
      <c r="R126" s="543"/>
      <c r="S126" s="543"/>
      <c r="T126" s="543"/>
      <c r="U126" s="543"/>
      <c r="V126" s="543"/>
      <c r="W126" s="543"/>
      <c r="X126" s="543"/>
      <c r="Y126" s="543"/>
      <c r="Z126" s="543"/>
      <c r="AA126" s="543"/>
      <c r="AB126" s="543"/>
      <c r="AC126" s="543"/>
      <c r="AD126" s="543"/>
      <c r="AE126" s="543"/>
      <c r="AF126" s="543"/>
      <c r="AG126" s="543"/>
      <c r="AH126" s="543"/>
      <c r="AI126" s="543"/>
      <c r="AJ126" s="543"/>
      <c r="AK126" s="543"/>
      <c r="AL126" s="543"/>
      <c r="AM126" s="543"/>
      <c r="AN126" s="543"/>
      <c r="AO126" s="543"/>
      <c r="AP126" s="543"/>
      <c r="AQ126" s="544"/>
      <c r="AR126" s="555" t="s">
        <v>199</v>
      </c>
      <c r="AS126" s="556"/>
      <c r="AT126" s="556"/>
      <c r="AU126" s="556"/>
      <c r="AV126" s="556"/>
      <c r="AW126" s="556"/>
      <c r="AX126" s="556"/>
      <c r="AY126" s="556"/>
      <c r="AZ126" s="556"/>
      <c r="BA126" s="557"/>
      <c r="BB126" s="558" t="e">
        <f>IF(BB122="",0,BB122/W185)</f>
        <v>#VALUE!</v>
      </c>
      <c r="BC126" s="559"/>
      <c r="BD126" s="559"/>
      <c r="BE126" s="559"/>
      <c r="BF126" s="559"/>
      <c r="BG126" s="559"/>
      <c r="BH126" s="559"/>
      <c r="BI126" s="560"/>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row>
    <row r="127" spans="1:207" s="6" customFormat="1" ht="17" thickBot="1">
      <c r="A127" s="59"/>
      <c r="B127" s="546"/>
      <c r="C127" s="547"/>
      <c r="D127" s="547"/>
      <c r="E127" s="547"/>
      <c r="F127" s="547"/>
      <c r="G127" s="547"/>
      <c r="H127" s="547"/>
      <c r="I127" s="547"/>
      <c r="J127" s="547"/>
      <c r="K127" s="547"/>
      <c r="L127" s="547"/>
      <c r="M127" s="547"/>
      <c r="N127" s="547"/>
      <c r="O127" s="547"/>
      <c r="P127" s="547"/>
      <c r="Q127" s="547"/>
      <c r="R127" s="547"/>
      <c r="S127" s="547"/>
      <c r="T127" s="547"/>
      <c r="U127" s="547"/>
      <c r="V127" s="547"/>
      <c r="W127" s="547"/>
      <c r="X127" s="547"/>
      <c r="Y127" s="547"/>
      <c r="Z127" s="547"/>
      <c r="AA127" s="547"/>
      <c r="AB127" s="547"/>
      <c r="AC127" s="547"/>
      <c r="AD127" s="547"/>
      <c r="AE127" s="547"/>
      <c r="AF127" s="547"/>
      <c r="AG127" s="547"/>
      <c r="AH127" s="547"/>
      <c r="AI127" s="547"/>
      <c r="AJ127" s="547"/>
      <c r="AK127" s="547"/>
      <c r="AL127" s="547"/>
      <c r="AM127" s="547"/>
      <c r="AN127" s="547"/>
      <c r="AO127" s="547"/>
      <c r="AP127" s="547"/>
      <c r="AQ127" s="548"/>
      <c r="AR127" s="561" t="s">
        <v>40</v>
      </c>
      <c r="AS127" s="562"/>
      <c r="AT127" s="562"/>
      <c r="AU127" s="562"/>
      <c r="AV127" s="562"/>
      <c r="AW127" s="562"/>
      <c r="AX127" s="562"/>
      <c r="AY127" s="562"/>
      <c r="AZ127" s="562"/>
      <c r="BA127" s="563"/>
      <c r="BB127" s="564" t="e">
        <f>IF(BB124=0,0,BB124/BB125)</f>
        <v>#VALUE!</v>
      </c>
      <c r="BC127" s="565"/>
      <c r="BD127" s="565"/>
      <c r="BE127" s="565"/>
      <c r="BF127" s="565"/>
      <c r="BG127" s="565"/>
      <c r="BH127" s="565"/>
      <c r="BI127" s="566"/>
      <c r="BJ127" s="4"/>
      <c r="BK127" s="4"/>
      <c r="BL127" s="171" t="s">
        <v>234</v>
      </c>
      <c r="BM127" s="144">
        <f>AL177</f>
        <v>0</v>
      </c>
      <c r="BN127" s="174" t="s">
        <v>46</v>
      </c>
      <c r="BO127" s="170" t="s">
        <v>244</v>
      </c>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row>
    <row r="128" spans="1:207" s="6" customFormat="1" ht="13.5" customHeight="1" thickBot="1">
      <c r="A128" s="36"/>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60" t="e">
        <f>BB122*BD5</f>
        <v>#VALUE!</v>
      </c>
      <c r="BA128" s="4"/>
      <c r="BB128" s="4"/>
      <c r="BC128" s="4"/>
      <c r="BD128" s="4"/>
      <c r="BE128" s="4"/>
      <c r="BF128" s="4"/>
      <c r="BG128" s="4"/>
      <c r="BH128" s="4"/>
      <c r="BI128" s="61"/>
      <c r="BJ128" s="4"/>
      <c r="BK128" s="4"/>
      <c r="BL128" s="172" t="s">
        <v>234</v>
      </c>
      <c r="BM128" s="145" t="e">
        <f>AV185/(W185)</f>
        <v>#VALUE!</v>
      </c>
      <c r="BN128" s="175" t="s">
        <v>245</v>
      </c>
      <c r="BO128" s="170" t="s">
        <v>246</v>
      </c>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row>
    <row r="129" spans="1:223" s="6" customFormat="1" ht="16.5" customHeight="1" thickBot="1">
      <c r="A129" s="36"/>
      <c r="B129" s="226" t="s">
        <v>48</v>
      </c>
      <c r="C129" s="227"/>
      <c r="D129" s="227"/>
      <c r="E129" s="227"/>
      <c r="F129" s="227"/>
      <c r="G129" s="227"/>
      <c r="H129" s="227"/>
      <c r="I129" s="227"/>
      <c r="J129" s="227"/>
      <c r="K129" s="227"/>
      <c r="L129" s="227"/>
      <c r="M129" s="227"/>
      <c r="N129" s="227"/>
      <c r="O129" s="227"/>
      <c r="P129" s="227"/>
      <c r="Q129" s="227"/>
      <c r="R129" s="227"/>
      <c r="S129" s="227"/>
      <c r="T129" s="227"/>
      <c r="U129" s="227"/>
      <c r="V129" s="227"/>
      <c r="W129" s="227"/>
      <c r="X129" s="227"/>
      <c r="Y129" s="227"/>
      <c r="Z129" s="227"/>
      <c r="AA129" s="227"/>
      <c r="AB129" s="227"/>
      <c r="AC129" s="227"/>
      <c r="AD129" s="227"/>
      <c r="AE129" s="227"/>
      <c r="AF129" s="227"/>
      <c r="AG129" s="227"/>
      <c r="AH129" s="227"/>
      <c r="AI129" s="227"/>
      <c r="AJ129" s="227"/>
      <c r="AK129" s="227"/>
      <c r="AL129" s="227"/>
      <c r="AM129" s="227"/>
      <c r="AN129" s="227"/>
      <c r="AO129" s="227"/>
      <c r="AP129" s="227"/>
      <c r="AQ129" s="227"/>
      <c r="AR129" s="227"/>
      <c r="AS129" s="227"/>
      <c r="AT129" s="227"/>
      <c r="AU129" s="227"/>
      <c r="AV129" s="227"/>
      <c r="AW129" s="227"/>
      <c r="AX129" s="227"/>
      <c r="AY129" s="227"/>
      <c r="AZ129" s="227"/>
      <c r="BA129" s="227"/>
      <c r="BB129" s="227"/>
      <c r="BC129" s="227"/>
      <c r="BD129" s="227"/>
      <c r="BE129" s="227"/>
      <c r="BF129" s="227"/>
      <c r="BG129" s="227"/>
      <c r="BH129" s="227"/>
      <c r="BI129" s="228"/>
      <c r="BJ129" s="4"/>
      <c r="BK129" s="4"/>
      <c r="BL129" s="173" t="s">
        <v>234</v>
      </c>
      <c r="BM129" s="146">
        <f>AV190</f>
        <v>0</v>
      </c>
      <c r="BN129" s="176" t="s">
        <v>235</v>
      </c>
      <c r="BO129" s="170" t="s">
        <v>247</v>
      </c>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row>
    <row r="130" spans="1:223" s="6" customFormat="1" ht="13.5" customHeight="1">
      <c r="A130" s="59"/>
      <c r="B130" s="567" t="s">
        <v>170</v>
      </c>
      <c r="C130" s="568"/>
      <c r="D130" s="568"/>
      <c r="E130" s="568"/>
      <c r="F130" s="568"/>
      <c r="G130" s="568"/>
      <c r="H130" s="568"/>
      <c r="I130" s="568"/>
      <c r="J130" s="568"/>
      <c r="K130" s="568"/>
      <c r="L130" s="568"/>
      <c r="M130" s="568"/>
      <c r="N130" s="568"/>
      <c r="O130" s="568"/>
      <c r="P130" s="568"/>
      <c r="Q130" s="568"/>
      <c r="R130" s="568"/>
      <c r="S130" s="571" t="s">
        <v>161</v>
      </c>
      <c r="T130" s="568"/>
      <c r="U130" s="568"/>
      <c r="V130" s="568"/>
      <c r="W130" s="568"/>
      <c r="X130" s="568"/>
      <c r="Y130" s="568"/>
      <c r="Z130" s="572" t="s">
        <v>117</v>
      </c>
      <c r="AA130" s="573"/>
      <c r="AB130" s="573"/>
      <c r="AC130" s="573"/>
      <c r="AD130" s="573"/>
      <c r="AE130" s="573"/>
      <c r="AF130" s="572" t="s">
        <v>116</v>
      </c>
      <c r="AG130" s="573"/>
      <c r="AH130" s="573"/>
      <c r="AI130" s="573"/>
      <c r="AJ130" s="573"/>
      <c r="AK130" s="573"/>
      <c r="AL130" s="575" t="s">
        <v>118</v>
      </c>
      <c r="AM130" s="568"/>
      <c r="AN130" s="568"/>
      <c r="AO130" s="568"/>
      <c r="AP130" s="568"/>
      <c r="AQ130" s="568"/>
      <c r="AR130" s="576" t="s">
        <v>171</v>
      </c>
      <c r="AS130" s="577"/>
      <c r="AT130" s="577"/>
      <c r="AU130" s="577"/>
      <c r="AV130" s="577"/>
      <c r="AW130" s="578"/>
      <c r="AX130" s="582" t="s">
        <v>224</v>
      </c>
      <c r="AY130" s="583"/>
      <c r="AZ130" s="583"/>
      <c r="BA130" s="583"/>
      <c r="BB130" s="583"/>
      <c r="BC130" s="583"/>
      <c r="BD130" s="571" t="s">
        <v>30</v>
      </c>
      <c r="BE130" s="568"/>
      <c r="BF130" s="568"/>
      <c r="BG130" s="568"/>
      <c r="BH130" s="568"/>
      <c r="BI130" s="585"/>
      <c r="BJ130" s="4"/>
      <c r="BK130" s="4"/>
      <c r="BL130" s="177" t="s">
        <v>236</v>
      </c>
      <c r="BM130" s="177" t="s">
        <v>237</v>
      </c>
      <c r="BN130" s="177" t="s">
        <v>236</v>
      </c>
      <c r="BO130" s="147"/>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row>
    <row r="131" spans="1:223" s="6" customFormat="1" ht="20.25" customHeight="1" thickBot="1">
      <c r="A131" s="62"/>
      <c r="B131" s="569"/>
      <c r="C131" s="570"/>
      <c r="D131" s="570"/>
      <c r="E131" s="570"/>
      <c r="F131" s="570"/>
      <c r="G131" s="570"/>
      <c r="H131" s="570"/>
      <c r="I131" s="570"/>
      <c r="J131" s="570"/>
      <c r="K131" s="570"/>
      <c r="L131" s="570"/>
      <c r="M131" s="570"/>
      <c r="N131" s="570"/>
      <c r="O131" s="570"/>
      <c r="P131" s="570"/>
      <c r="Q131" s="570"/>
      <c r="R131" s="570"/>
      <c r="S131" s="570"/>
      <c r="T131" s="570"/>
      <c r="U131" s="570"/>
      <c r="V131" s="570"/>
      <c r="W131" s="570"/>
      <c r="X131" s="570"/>
      <c r="Y131" s="570"/>
      <c r="Z131" s="574"/>
      <c r="AA131" s="574"/>
      <c r="AB131" s="574"/>
      <c r="AC131" s="574"/>
      <c r="AD131" s="574"/>
      <c r="AE131" s="574"/>
      <c r="AF131" s="574"/>
      <c r="AG131" s="574"/>
      <c r="AH131" s="574"/>
      <c r="AI131" s="574"/>
      <c r="AJ131" s="574"/>
      <c r="AK131" s="574"/>
      <c r="AL131" s="570"/>
      <c r="AM131" s="570"/>
      <c r="AN131" s="570"/>
      <c r="AO131" s="570"/>
      <c r="AP131" s="570"/>
      <c r="AQ131" s="570"/>
      <c r="AR131" s="579"/>
      <c r="AS131" s="580"/>
      <c r="AT131" s="580"/>
      <c r="AU131" s="580"/>
      <c r="AV131" s="580"/>
      <c r="AW131" s="581"/>
      <c r="AX131" s="584"/>
      <c r="AY131" s="584"/>
      <c r="AZ131" s="584"/>
      <c r="BA131" s="584"/>
      <c r="BB131" s="584"/>
      <c r="BC131" s="584"/>
      <c r="BD131" s="570"/>
      <c r="BE131" s="570"/>
      <c r="BF131" s="570"/>
      <c r="BG131" s="570"/>
      <c r="BH131" s="570"/>
      <c r="BI131" s="586"/>
      <c r="BJ131" s="4"/>
      <c r="BK131" s="4"/>
      <c r="BL131" s="178" t="s">
        <v>248</v>
      </c>
      <c r="BM131" s="178" t="s">
        <v>238</v>
      </c>
      <c r="BN131" s="178" t="s">
        <v>239</v>
      </c>
      <c r="BO131" s="142"/>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row>
    <row r="132" spans="1:223" s="142" customFormat="1" ht="15" customHeight="1">
      <c r="A132" s="157"/>
      <c r="B132" s="158" t="s">
        <v>172</v>
      </c>
      <c r="C132" s="531" t="s">
        <v>296</v>
      </c>
      <c r="D132" s="531"/>
      <c r="E132" s="531"/>
      <c r="F132" s="531"/>
      <c r="G132" s="531"/>
      <c r="H132" s="531"/>
      <c r="I132" s="531"/>
      <c r="J132" s="531"/>
      <c r="K132" s="531"/>
      <c r="L132" s="531"/>
      <c r="M132" s="531"/>
      <c r="N132" s="531"/>
      <c r="O132" s="531"/>
      <c r="P132" s="531"/>
      <c r="Q132" s="531"/>
      <c r="R132" s="532"/>
      <c r="S132" s="533" t="s">
        <v>297</v>
      </c>
      <c r="T132" s="534"/>
      <c r="U132" s="534"/>
      <c r="V132" s="534"/>
      <c r="W132" s="534"/>
      <c r="X132" s="534"/>
      <c r="Y132" s="535"/>
      <c r="Z132" s="536" t="s">
        <v>299</v>
      </c>
      <c r="AA132" s="537"/>
      <c r="AB132" s="537"/>
      <c r="AC132" s="537"/>
      <c r="AD132" s="537"/>
      <c r="AE132" s="538"/>
      <c r="AF132" s="524" t="s">
        <v>298</v>
      </c>
      <c r="AG132" s="524"/>
      <c r="AH132" s="524"/>
      <c r="AI132" s="524"/>
      <c r="AJ132" s="524"/>
      <c r="AK132" s="524"/>
      <c r="AL132" s="525"/>
      <c r="AM132" s="525"/>
      <c r="AN132" s="525"/>
      <c r="AO132" s="525"/>
      <c r="AP132" s="525"/>
      <c r="AQ132" s="525"/>
      <c r="AR132" s="518" t="e">
        <f t="shared" ref="AR132:AR136" si="0">IF(BD132=0,"",BD132/Z132)</f>
        <v>#VALUE!</v>
      </c>
      <c r="AS132" s="519"/>
      <c r="AT132" s="519"/>
      <c r="AU132" s="519"/>
      <c r="AV132" s="519"/>
      <c r="AW132" s="520"/>
      <c r="AX132" s="539" t="e">
        <f>IF(BD132=0,"",BD132/AF132)</f>
        <v>#VALUE!</v>
      </c>
      <c r="AY132" s="540"/>
      <c r="AZ132" s="540"/>
      <c r="BA132" s="540"/>
      <c r="BB132" s="540"/>
      <c r="BC132" s="541"/>
      <c r="BD132" s="527" t="s">
        <v>300</v>
      </c>
      <c r="BE132" s="529"/>
      <c r="BF132" s="529"/>
      <c r="BG132" s="529"/>
      <c r="BH132" s="529"/>
      <c r="BI132" s="530"/>
      <c r="BJ132" s="159"/>
      <c r="BL132" s="148" t="e">
        <f t="shared" ref="BL132:BL142" si="1">IF(BD132=0,"",(AF132/Z132))</f>
        <v>#VALUE!</v>
      </c>
      <c r="BM132" s="149" t="e">
        <f>IF(BL132="","",(Z132*$BM$127)+(AF132*$BM$128)+($BM$129))</f>
        <v>#VALUE!</v>
      </c>
      <c r="BN132" s="150" t="e">
        <f>IF(BL132="","",(BM132/BD132))</f>
        <v>#VALUE!</v>
      </c>
      <c r="BO132" s="192" t="s">
        <v>255</v>
      </c>
      <c r="BP132" s="147"/>
      <c r="BQ132" s="160"/>
      <c r="BR132" s="161"/>
      <c r="BS132" s="162"/>
      <c r="BT132" s="162"/>
      <c r="BU132" s="162"/>
      <c r="BV132" s="162"/>
      <c r="BW132" s="162"/>
      <c r="BX132" s="163"/>
      <c r="BY132" s="163"/>
      <c r="BZ132" s="163"/>
      <c r="CA132" s="163"/>
      <c r="CB132" s="163"/>
      <c r="CC132" s="163"/>
      <c r="CD132" s="163"/>
      <c r="CE132" s="163"/>
      <c r="CF132" s="163"/>
      <c r="CG132" s="147"/>
      <c r="CH132" s="147"/>
      <c r="CI132" s="163"/>
      <c r="CJ132" s="163"/>
      <c r="CK132" s="163"/>
      <c r="CL132" s="163"/>
      <c r="CM132" s="163"/>
      <c r="CN132" s="163"/>
      <c r="CO132" s="163"/>
      <c r="CP132" s="163"/>
      <c r="CQ132" s="163"/>
      <c r="CR132" s="163"/>
      <c r="CS132" s="163"/>
      <c r="CT132" s="163"/>
      <c r="CU132" s="163"/>
      <c r="CV132" s="163"/>
      <c r="CW132" s="163"/>
      <c r="CX132" s="163"/>
      <c r="CY132" s="163"/>
      <c r="CZ132" s="163"/>
      <c r="DA132" s="163"/>
      <c r="DB132" s="163"/>
      <c r="DC132" s="163"/>
      <c r="DD132" s="163"/>
      <c r="DE132" s="163"/>
      <c r="DF132" s="163"/>
      <c r="DG132" s="163"/>
      <c r="DH132" s="163"/>
      <c r="DI132" s="163"/>
      <c r="DJ132" s="163"/>
      <c r="DK132" s="163"/>
      <c r="DL132" s="163"/>
      <c r="DM132" s="163"/>
      <c r="DN132" s="163"/>
      <c r="DO132" s="163"/>
      <c r="DP132" s="163"/>
      <c r="DQ132" s="163"/>
      <c r="DR132" s="163"/>
      <c r="DS132" s="163"/>
      <c r="DT132" s="163"/>
      <c r="DU132" s="163"/>
      <c r="DV132" s="163"/>
      <c r="DW132" s="163"/>
      <c r="DX132" s="163"/>
      <c r="DY132" s="163"/>
      <c r="DZ132" s="163"/>
      <c r="EA132" s="163"/>
      <c r="EB132" s="163"/>
      <c r="EC132" s="163"/>
      <c r="ED132" s="163"/>
      <c r="EE132" s="163"/>
      <c r="EF132" s="163"/>
      <c r="EG132" s="163"/>
      <c r="EH132" s="163"/>
      <c r="EI132" s="163"/>
      <c r="EJ132" s="163"/>
      <c r="EK132" s="163"/>
      <c r="EL132" s="163"/>
      <c r="EM132" s="163"/>
      <c r="EN132" s="163"/>
      <c r="EO132" s="163"/>
      <c r="EP132" s="163"/>
      <c r="EQ132" s="163"/>
      <c r="ER132" s="163"/>
      <c r="ES132" s="163"/>
      <c r="ET132" s="163"/>
      <c r="EU132" s="163"/>
      <c r="EV132" s="163"/>
      <c r="EW132" s="163"/>
      <c r="EX132" s="163"/>
      <c r="EY132" s="163"/>
      <c r="EZ132" s="163"/>
      <c r="FA132" s="163"/>
      <c r="FB132" s="163"/>
      <c r="FC132" s="163"/>
      <c r="FD132" s="163"/>
      <c r="FE132" s="163"/>
      <c r="FF132" s="163"/>
      <c r="FG132" s="163"/>
      <c r="FH132" s="163"/>
      <c r="FI132" s="163"/>
      <c r="FJ132" s="163"/>
      <c r="FK132" s="163"/>
      <c r="FL132" s="163"/>
      <c r="FM132" s="163"/>
      <c r="FN132" s="163"/>
      <c r="FO132" s="163"/>
      <c r="FP132" s="163"/>
      <c r="FQ132" s="163"/>
      <c r="FR132" s="163"/>
      <c r="FS132" s="163"/>
      <c r="FT132" s="163"/>
      <c r="FU132" s="163"/>
      <c r="FV132" s="163"/>
      <c r="FW132" s="163"/>
      <c r="FX132" s="163"/>
      <c r="FY132" s="163"/>
      <c r="FZ132" s="163"/>
      <c r="GA132" s="163"/>
      <c r="GB132" s="163"/>
      <c r="GC132" s="163"/>
      <c r="GD132" s="163"/>
      <c r="GE132" s="163"/>
      <c r="GF132" s="163"/>
      <c r="GG132" s="163"/>
      <c r="GH132" s="163"/>
      <c r="GI132" s="163"/>
      <c r="GJ132" s="163"/>
      <c r="GK132" s="163"/>
      <c r="GL132" s="163"/>
      <c r="GM132" s="163"/>
      <c r="GN132" s="163"/>
      <c r="GO132" s="163"/>
      <c r="GP132" s="163"/>
      <c r="GQ132" s="163"/>
      <c r="GR132" s="163"/>
      <c r="GS132" s="163"/>
      <c r="GT132" s="163"/>
      <c r="GU132" s="163"/>
      <c r="GV132" s="163"/>
      <c r="GW132" s="163"/>
      <c r="GX132" s="163"/>
      <c r="GY132" s="163"/>
      <c r="GZ132" s="163"/>
      <c r="HA132" s="163"/>
      <c r="HB132" s="163"/>
      <c r="HC132" s="163"/>
      <c r="HD132" s="163"/>
      <c r="HE132" s="163"/>
      <c r="HF132" s="163"/>
      <c r="HG132" s="163"/>
      <c r="HH132" s="163"/>
      <c r="HI132" s="163"/>
      <c r="HJ132" s="163"/>
      <c r="HK132" s="163"/>
      <c r="HL132" s="163"/>
      <c r="HM132" s="163"/>
      <c r="HN132" s="163"/>
      <c r="HO132" s="163"/>
    </row>
    <row r="133" spans="1:223" s="142" customFormat="1" ht="15" customHeight="1">
      <c r="A133" s="157"/>
      <c r="B133" s="164" t="s">
        <v>173</v>
      </c>
      <c r="C133" s="511" t="s">
        <v>296</v>
      </c>
      <c r="D133" s="511"/>
      <c r="E133" s="511"/>
      <c r="F133" s="511"/>
      <c r="G133" s="511"/>
      <c r="H133" s="511"/>
      <c r="I133" s="511"/>
      <c r="J133" s="511"/>
      <c r="K133" s="511"/>
      <c r="L133" s="511"/>
      <c r="M133" s="511"/>
      <c r="N133" s="511"/>
      <c r="O133" s="511"/>
      <c r="P133" s="511"/>
      <c r="Q133" s="511"/>
      <c r="R133" s="512"/>
      <c r="S133" s="513" t="s">
        <v>297</v>
      </c>
      <c r="T133" s="514"/>
      <c r="U133" s="514"/>
      <c r="V133" s="514"/>
      <c r="W133" s="514"/>
      <c r="X133" s="514"/>
      <c r="Y133" s="515"/>
      <c r="Z133" s="521" t="s">
        <v>299</v>
      </c>
      <c r="AA133" s="522"/>
      <c r="AB133" s="522"/>
      <c r="AC133" s="522"/>
      <c r="AD133" s="522"/>
      <c r="AE133" s="523"/>
      <c r="AF133" s="524" t="s">
        <v>298</v>
      </c>
      <c r="AG133" s="524"/>
      <c r="AH133" s="524"/>
      <c r="AI133" s="524"/>
      <c r="AJ133" s="524"/>
      <c r="AK133" s="524"/>
      <c r="AL133" s="525"/>
      <c r="AM133" s="525"/>
      <c r="AN133" s="525"/>
      <c r="AO133" s="525"/>
      <c r="AP133" s="525"/>
      <c r="AQ133" s="525"/>
      <c r="AR133" s="518" t="e">
        <f t="shared" si="0"/>
        <v>#VALUE!</v>
      </c>
      <c r="AS133" s="519"/>
      <c r="AT133" s="519"/>
      <c r="AU133" s="519"/>
      <c r="AV133" s="519"/>
      <c r="AW133" s="520"/>
      <c r="AX133" s="505" t="e">
        <f t="shared" ref="AX133:AX136" si="2">IF(BD133=0,"",BD133/AF133)</f>
        <v>#VALUE!</v>
      </c>
      <c r="AY133" s="506"/>
      <c r="AZ133" s="506"/>
      <c r="BA133" s="506"/>
      <c r="BB133" s="506"/>
      <c r="BC133" s="507"/>
      <c r="BD133" s="527" t="s">
        <v>300</v>
      </c>
      <c r="BE133" s="527"/>
      <c r="BF133" s="527"/>
      <c r="BG133" s="527"/>
      <c r="BH133" s="527"/>
      <c r="BI133" s="528"/>
      <c r="BJ133" s="159"/>
      <c r="BL133" s="151" t="e">
        <f t="shared" si="1"/>
        <v>#VALUE!</v>
      </c>
      <c r="BM133" s="152" t="e">
        <f t="shared" ref="BM133:BM142" si="3">IF(BL133="","",(Z133*$BM$127)+(AF133*$BM$128)+($BM$129))</f>
        <v>#VALUE!</v>
      </c>
      <c r="BN133" s="153" t="e">
        <f t="shared" ref="BN133:BN142" si="4">IF(BL133="","",(BM133/BD133))</f>
        <v>#VALUE!</v>
      </c>
      <c r="BO133" s="192" t="s">
        <v>256</v>
      </c>
      <c r="BP133" s="147"/>
      <c r="BQ133" s="160"/>
      <c r="BR133" s="160"/>
      <c r="BS133" s="162"/>
      <c r="BT133" s="162"/>
      <c r="BU133" s="162"/>
      <c r="BV133" s="162"/>
      <c r="BW133" s="162"/>
      <c r="BX133" s="163"/>
      <c r="BY133" s="163"/>
      <c r="BZ133" s="163"/>
      <c r="CA133" s="163"/>
      <c r="CB133" s="163"/>
      <c r="CC133" s="163"/>
      <c r="CD133" s="163"/>
      <c r="CE133" s="163"/>
      <c r="CF133" s="163"/>
      <c r="CG133" s="147"/>
      <c r="CH133" s="147"/>
      <c r="CI133" s="163"/>
      <c r="CJ133" s="163"/>
      <c r="CK133" s="163"/>
      <c r="CL133" s="163"/>
      <c r="CM133" s="163"/>
      <c r="CN133" s="163"/>
      <c r="CO133" s="163"/>
      <c r="CP133" s="163"/>
      <c r="CQ133" s="163"/>
      <c r="CR133" s="163"/>
      <c r="CS133" s="163"/>
      <c r="CT133" s="163"/>
      <c r="CU133" s="163"/>
      <c r="CV133" s="163"/>
      <c r="CW133" s="163"/>
      <c r="CX133" s="163"/>
      <c r="CY133" s="163"/>
      <c r="CZ133" s="163"/>
      <c r="DA133" s="163"/>
      <c r="DB133" s="163"/>
      <c r="DC133" s="163"/>
      <c r="DD133" s="163"/>
      <c r="DE133" s="163"/>
      <c r="DF133" s="163"/>
      <c r="DG133" s="163"/>
      <c r="DH133" s="163"/>
      <c r="DI133" s="163"/>
      <c r="DJ133" s="163"/>
      <c r="DK133" s="163"/>
      <c r="DL133" s="163"/>
      <c r="DM133" s="163"/>
      <c r="DN133" s="163"/>
      <c r="DO133" s="163"/>
      <c r="DP133" s="163"/>
      <c r="DQ133" s="163"/>
      <c r="DR133" s="163"/>
      <c r="DS133" s="163"/>
      <c r="DT133" s="163"/>
      <c r="DU133" s="163"/>
      <c r="DV133" s="163"/>
      <c r="DW133" s="163"/>
      <c r="DX133" s="163"/>
      <c r="DY133" s="163"/>
      <c r="DZ133" s="163"/>
      <c r="EA133" s="163"/>
      <c r="EB133" s="163"/>
      <c r="EC133" s="163"/>
      <c r="ED133" s="163"/>
      <c r="EE133" s="163"/>
      <c r="EF133" s="163"/>
      <c r="EG133" s="163"/>
      <c r="EH133" s="163"/>
      <c r="EI133" s="163"/>
      <c r="EJ133" s="163"/>
      <c r="EK133" s="163"/>
      <c r="EL133" s="163"/>
      <c r="EM133" s="163"/>
      <c r="EN133" s="163"/>
      <c r="EO133" s="163"/>
      <c r="EP133" s="163"/>
      <c r="EQ133" s="163"/>
      <c r="ER133" s="163"/>
      <c r="ES133" s="163"/>
      <c r="ET133" s="163"/>
      <c r="EU133" s="163"/>
      <c r="EV133" s="163"/>
      <c r="EW133" s="163"/>
      <c r="EX133" s="163"/>
      <c r="EY133" s="163"/>
      <c r="EZ133" s="163"/>
      <c r="FA133" s="163"/>
      <c r="FB133" s="163"/>
      <c r="FC133" s="163"/>
      <c r="FD133" s="163"/>
      <c r="FE133" s="163"/>
      <c r="FF133" s="163"/>
      <c r="FG133" s="163"/>
      <c r="FH133" s="163"/>
      <c r="FI133" s="163"/>
      <c r="FJ133" s="163"/>
      <c r="FK133" s="163"/>
      <c r="FL133" s="163"/>
      <c r="FM133" s="163"/>
      <c r="FN133" s="163"/>
      <c r="FO133" s="163"/>
      <c r="FP133" s="163"/>
      <c r="FQ133" s="163"/>
      <c r="FR133" s="163"/>
      <c r="FS133" s="163"/>
      <c r="FT133" s="163"/>
      <c r="FU133" s="163"/>
      <c r="FV133" s="163"/>
      <c r="FW133" s="163"/>
      <c r="FX133" s="163"/>
      <c r="FY133" s="163"/>
      <c r="FZ133" s="163"/>
      <c r="GA133" s="163"/>
      <c r="GB133" s="163"/>
      <c r="GC133" s="163"/>
      <c r="GD133" s="163"/>
      <c r="GE133" s="163"/>
      <c r="GF133" s="163"/>
      <c r="GG133" s="163"/>
      <c r="GH133" s="163"/>
      <c r="GI133" s="163"/>
      <c r="GJ133" s="163"/>
      <c r="GK133" s="163"/>
      <c r="GL133" s="163"/>
      <c r="GM133" s="163"/>
      <c r="GN133" s="163"/>
      <c r="GO133" s="163"/>
      <c r="GP133" s="163"/>
      <c r="GQ133" s="163"/>
      <c r="GR133" s="163"/>
      <c r="GS133" s="163"/>
      <c r="GT133" s="163"/>
      <c r="GU133" s="163"/>
      <c r="GV133" s="163"/>
      <c r="GW133" s="163"/>
      <c r="GX133" s="163"/>
      <c r="GY133" s="163"/>
      <c r="GZ133" s="163"/>
      <c r="HA133" s="163"/>
      <c r="HB133" s="163"/>
      <c r="HC133" s="163"/>
      <c r="HD133" s="163"/>
      <c r="HE133" s="163"/>
      <c r="HF133" s="163"/>
      <c r="HG133" s="163"/>
      <c r="HH133" s="163"/>
      <c r="HI133" s="163"/>
      <c r="HJ133" s="163"/>
      <c r="HK133" s="163"/>
      <c r="HL133" s="163"/>
      <c r="HM133" s="163"/>
      <c r="HN133" s="163"/>
      <c r="HO133" s="163"/>
    </row>
    <row r="134" spans="1:223" s="142" customFormat="1" ht="15" customHeight="1">
      <c r="A134" s="157"/>
      <c r="B134" s="164" t="s">
        <v>174</v>
      </c>
      <c r="C134" s="511" t="s">
        <v>296</v>
      </c>
      <c r="D134" s="511"/>
      <c r="E134" s="511"/>
      <c r="F134" s="511"/>
      <c r="G134" s="511"/>
      <c r="H134" s="511"/>
      <c r="I134" s="511"/>
      <c r="J134" s="511"/>
      <c r="K134" s="511"/>
      <c r="L134" s="511"/>
      <c r="M134" s="511"/>
      <c r="N134" s="511"/>
      <c r="O134" s="511"/>
      <c r="P134" s="511"/>
      <c r="Q134" s="511"/>
      <c r="R134" s="512"/>
      <c r="S134" s="513" t="s">
        <v>297</v>
      </c>
      <c r="T134" s="514"/>
      <c r="U134" s="514"/>
      <c r="V134" s="514"/>
      <c r="W134" s="514"/>
      <c r="X134" s="514"/>
      <c r="Y134" s="515"/>
      <c r="Z134" s="521" t="s">
        <v>299</v>
      </c>
      <c r="AA134" s="522"/>
      <c r="AB134" s="522"/>
      <c r="AC134" s="522"/>
      <c r="AD134" s="522"/>
      <c r="AE134" s="523"/>
      <c r="AF134" s="524" t="s">
        <v>298</v>
      </c>
      <c r="AG134" s="524"/>
      <c r="AH134" s="524"/>
      <c r="AI134" s="524"/>
      <c r="AJ134" s="524"/>
      <c r="AK134" s="524"/>
      <c r="AL134" s="525"/>
      <c r="AM134" s="525"/>
      <c r="AN134" s="525"/>
      <c r="AO134" s="525"/>
      <c r="AP134" s="525"/>
      <c r="AQ134" s="525"/>
      <c r="AR134" s="518" t="e">
        <f t="shared" si="0"/>
        <v>#VALUE!</v>
      </c>
      <c r="AS134" s="519"/>
      <c r="AT134" s="519"/>
      <c r="AU134" s="519"/>
      <c r="AV134" s="519"/>
      <c r="AW134" s="520"/>
      <c r="AX134" s="505" t="e">
        <f t="shared" si="2"/>
        <v>#VALUE!</v>
      </c>
      <c r="AY134" s="506"/>
      <c r="AZ134" s="506"/>
      <c r="BA134" s="506"/>
      <c r="BB134" s="506"/>
      <c r="BC134" s="507"/>
      <c r="BD134" s="526" t="s">
        <v>300</v>
      </c>
      <c r="BE134" s="527"/>
      <c r="BF134" s="527"/>
      <c r="BG134" s="527"/>
      <c r="BH134" s="527"/>
      <c r="BI134" s="528"/>
      <c r="BJ134" s="159"/>
      <c r="BL134" s="151" t="e">
        <f t="shared" si="1"/>
        <v>#VALUE!</v>
      </c>
      <c r="BM134" s="152" t="e">
        <f t="shared" si="3"/>
        <v>#VALUE!</v>
      </c>
      <c r="BN134" s="153" t="e">
        <f t="shared" si="4"/>
        <v>#VALUE!</v>
      </c>
      <c r="BO134" s="192" t="s">
        <v>257</v>
      </c>
      <c r="BP134" s="147"/>
      <c r="BQ134" s="160"/>
      <c r="BR134" s="160"/>
      <c r="BS134" s="162"/>
      <c r="BT134" s="162"/>
      <c r="BU134" s="162"/>
      <c r="BV134" s="162"/>
      <c r="BW134" s="162"/>
      <c r="BX134" s="163"/>
      <c r="BY134" s="163"/>
      <c r="BZ134" s="163"/>
      <c r="CA134" s="163"/>
      <c r="CB134" s="163"/>
      <c r="CC134" s="163"/>
      <c r="CD134" s="163"/>
      <c r="CE134" s="163"/>
      <c r="CF134" s="163"/>
      <c r="CG134" s="147"/>
      <c r="CH134" s="147"/>
      <c r="CI134" s="163"/>
      <c r="CJ134" s="163"/>
      <c r="CK134" s="163"/>
      <c r="CL134" s="163"/>
      <c r="CM134" s="163"/>
      <c r="CN134" s="163"/>
      <c r="CO134" s="163"/>
      <c r="CP134" s="163"/>
      <c r="CQ134" s="163"/>
      <c r="CR134" s="163"/>
      <c r="CS134" s="163"/>
      <c r="CT134" s="163"/>
      <c r="CU134" s="163"/>
      <c r="CV134" s="163"/>
      <c r="CW134" s="163"/>
      <c r="CX134" s="163"/>
      <c r="CY134" s="163"/>
      <c r="CZ134" s="163"/>
      <c r="DA134" s="163"/>
      <c r="DB134" s="163"/>
      <c r="DC134" s="163"/>
      <c r="DD134" s="163"/>
      <c r="DE134" s="163"/>
      <c r="DF134" s="163"/>
      <c r="DG134" s="163"/>
      <c r="DH134" s="163"/>
      <c r="DI134" s="163"/>
      <c r="DJ134" s="163"/>
      <c r="DK134" s="163"/>
      <c r="DL134" s="163"/>
      <c r="DM134" s="163"/>
      <c r="DN134" s="163"/>
      <c r="DO134" s="163"/>
      <c r="DP134" s="163"/>
      <c r="DQ134" s="163"/>
      <c r="DR134" s="163"/>
      <c r="DS134" s="163"/>
      <c r="DT134" s="163"/>
      <c r="DU134" s="163"/>
      <c r="DV134" s="163"/>
      <c r="DW134" s="163"/>
      <c r="DX134" s="163"/>
      <c r="DY134" s="163"/>
      <c r="DZ134" s="163"/>
      <c r="EA134" s="163"/>
      <c r="EB134" s="163"/>
      <c r="EC134" s="163"/>
      <c r="ED134" s="163"/>
      <c r="EE134" s="163"/>
      <c r="EF134" s="163"/>
      <c r="EG134" s="163"/>
      <c r="EH134" s="163"/>
      <c r="EI134" s="163"/>
      <c r="EJ134" s="163"/>
      <c r="EK134" s="163"/>
      <c r="EL134" s="163"/>
      <c r="EM134" s="163"/>
      <c r="EN134" s="163"/>
      <c r="EO134" s="163"/>
      <c r="EP134" s="163"/>
      <c r="EQ134" s="163"/>
      <c r="ER134" s="163"/>
      <c r="ES134" s="163"/>
      <c r="ET134" s="163"/>
      <c r="EU134" s="163"/>
      <c r="EV134" s="163"/>
      <c r="EW134" s="163"/>
      <c r="EX134" s="163"/>
      <c r="EY134" s="163"/>
      <c r="EZ134" s="163"/>
      <c r="FA134" s="163"/>
      <c r="FB134" s="163"/>
      <c r="FC134" s="163"/>
      <c r="FD134" s="163"/>
      <c r="FE134" s="163"/>
      <c r="FF134" s="163"/>
      <c r="FG134" s="163"/>
      <c r="FH134" s="163"/>
      <c r="FI134" s="163"/>
      <c r="FJ134" s="163"/>
      <c r="FK134" s="163"/>
      <c r="FL134" s="163"/>
      <c r="FM134" s="163"/>
      <c r="FN134" s="163"/>
      <c r="FO134" s="163"/>
      <c r="FP134" s="163"/>
      <c r="FQ134" s="163"/>
      <c r="FR134" s="163"/>
      <c r="FS134" s="163"/>
      <c r="FT134" s="163"/>
      <c r="FU134" s="163"/>
      <c r="FV134" s="163"/>
      <c r="FW134" s="163"/>
      <c r="FX134" s="163"/>
      <c r="FY134" s="163"/>
      <c r="FZ134" s="163"/>
      <c r="GA134" s="163"/>
      <c r="GB134" s="163"/>
      <c r="GC134" s="163"/>
      <c r="GD134" s="163"/>
      <c r="GE134" s="163"/>
      <c r="GF134" s="163"/>
      <c r="GG134" s="163"/>
      <c r="GH134" s="163"/>
      <c r="GI134" s="163"/>
      <c r="GJ134" s="163"/>
      <c r="GK134" s="163"/>
      <c r="GL134" s="163"/>
      <c r="GM134" s="163"/>
      <c r="GN134" s="163"/>
      <c r="GO134" s="163"/>
      <c r="GP134" s="163"/>
      <c r="GQ134" s="163"/>
      <c r="GR134" s="163"/>
      <c r="GS134" s="163"/>
      <c r="GT134" s="163"/>
      <c r="GU134" s="163"/>
      <c r="GV134" s="163"/>
      <c r="GW134" s="163"/>
      <c r="GX134" s="163"/>
      <c r="GY134" s="163"/>
      <c r="GZ134" s="163"/>
      <c r="HA134" s="163"/>
      <c r="HB134" s="163"/>
      <c r="HC134" s="163"/>
      <c r="HD134" s="163"/>
      <c r="HE134" s="163"/>
      <c r="HF134" s="163"/>
      <c r="HG134" s="163"/>
      <c r="HH134" s="163"/>
      <c r="HI134" s="163"/>
      <c r="HJ134" s="163"/>
      <c r="HK134" s="163"/>
      <c r="HL134" s="163"/>
      <c r="HM134" s="163"/>
      <c r="HN134" s="163"/>
      <c r="HO134" s="163"/>
    </row>
    <row r="135" spans="1:223" s="142" customFormat="1" ht="15" customHeight="1">
      <c r="A135" s="157"/>
      <c r="B135" s="164" t="s">
        <v>175</v>
      </c>
      <c r="C135" s="511" t="s">
        <v>296</v>
      </c>
      <c r="D135" s="511"/>
      <c r="E135" s="511"/>
      <c r="F135" s="511"/>
      <c r="G135" s="511"/>
      <c r="H135" s="511"/>
      <c r="I135" s="511"/>
      <c r="J135" s="511"/>
      <c r="K135" s="511"/>
      <c r="L135" s="511"/>
      <c r="M135" s="511"/>
      <c r="N135" s="511"/>
      <c r="O135" s="511"/>
      <c r="P135" s="511"/>
      <c r="Q135" s="511"/>
      <c r="R135" s="512"/>
      <c r="S135" s="513" t="s">
        <v>297</v>
      </c>
      <c r="T135" s="514"/>
      <c r="U135" s="514"/>
      <c r="V135" s="514"/>
      <c r="W135" s="514"/>
      <c r="X135" s="514"/>
      <c r="Y135" s="515"/>
      <c r="Z135" s="521" t="s">
        <v>299</v>
      </c>
      <c r="AA135" s="522"/>
      <c r="AB135" s="522"/>
      <c r="AC135" s="522"/>
      <c r="AD135" s="522"/>
      <c r="AE135" s="523"/>
      <c r="AF135" s="524" t="s">
        <v>298</v>
      </c>
      <c r="AG135" s="524"/>
      <c r="AH135" s="524"/>
      <c r="AI135" s="524"/>
      <c r="AJ135" s="524"/>
      <c r="AK135" s="524"/>
      <c r="AL135" s="525"/>
      <c r="AM135" s="525"/>
      <c r="AN135" s="525"/>
      <c r="AO135" s="525"/>
      <c r="AP135" s="525"/>
      <c r="AQ135" s="525"/>
      <c r="AR135" s="518" t="e">
        <f t="shared" si="0"/>
        <v>#VALUE!</v>
      </c>
      <c r="AS135" s="519"/>
      <c r="AT135" s="519"/>
      <c r="AU135" s="519"/>
      <c r="AV135" s="519"/>
      <c r="AW135" s="520"/>
      <c r="AX135" s="505" t="e">
        <f t="shared" si="2"/>
        <v>#VALUE!</v>
      </c>
      <c r="AY135" s="506"/>
      <c r="AZ135" s="506"/>
      <c r="BA135" s="506"/>
      <c r="BB135" s="506"/>
      <c r="BC135" s="507"/>
      <c r="BD135" s="527" t="s">
        <v>300</v>
      </c>
      <c r="BE135" s="529"/>
      <c r="BF135" s="529"/>
      <c r="BG135" s="529"/>
      <c r="BH135" s="529"/>
      <c r="BI135" s="530"/>
      <c r="BJ135" s="159"/>
      <c r="BL135" s="151" t="e">
        <f t="shared" si="1"/>
        <v>#VALUE!</v>
      </c>
      <c r="BM135" s="152" t="e">
        <f t="shared" si="3"/>
        <v>#VALUE!</v>
      </c>
      <c r="BN135" s="153" t="e">
        <f t="shared" si="4"/>
        <v>#VALUE!</v>
      </c>
      <c r="BO135" s="192" t="s">
        <v>258</v>
      </c>
      <c r="BP135" s="147"/>
      <c r="BQ135" s="160"/>
      <c r="BR135" s="160"/>
      <c r="BS135" s="162"/>
      <c r="BT135" s="162"/>
      <c r="BU135" s="162"/>
      <c r="BV135" s="162"/>
      <c r="BW135" s="162"/>
      <c r="BX135" s="163"/>
      <c r="BY135" s="163"/>
      <c r="BZ135" s="163"/>
      <c r="CA135" s="163"/>
      <c r="CB135" s="163"/>
      <c r="CC135" s="163"/>
      <c r="CD135" s="163"/>
      <c r="CE135" s="163"/>
      <c r="CF135" s="163"/>
      <c r="CG135" s="147"/>
      <c r="CH135" s="147"/>
      <c r="CI135" s="163"/>
      <c r="CJ135" s="163"/>
      <c r="CK135" s="163"/>
      <c r="CL135" s="163"/>
      <c r="CM135" s="163"/>
      <c r="CN135" s="163"/>
      <c r="CO135" s="163"/>
      <c r="CP135" s="163"/>
      <c r="CQ135" s="163"/>
      <c r="CR135" s="163"/>
      <c r="CS135" s="163"/>
      <c r="CT135" s="163"/>
      <c r="CU135" s="163"/>
      <c r="CV135" s="163"/>
      <c r="CW135" s="163"/>
      <c r="CX135" s="163"/>
      <c r="CY135" s="163"/>
      <c r="CZ135" s="163"/>
      <c r="DA135" s="163"/>
      <c r="DB135" s="163"/>
      <c r="DC135" s="163"/>
      <c r="DD135" s="163"/>
      <c r="DE135" s="163"/>
      <c r="DF135" s="163"/>
      <c r="DG135" s="163"/>
      <c r="DH135" s="163"/>
      <c r="DI135" s="163"/>
      <c r="DJ135" s="163"/>
      <c r="DK135" s="163"/>
      <c r="DL135" s="163"/>
      <c r="DM135" s="163"/>
      <c r="DN135" s="163"/>
      <c r="DO135" s="163"/>
      <c r="DP135" s="163"/>
      <c r="DQ135" s="163"/>
      <c r="DR135" s="163"/>
      <c r="DS135" s="163"/>
      <c r="DT135" s="163"/>
      <c r="DU135" s="163"/>
      <c r="DV135" s="163"/>
      <c r="DW135" s="163"/>
      <c r="DX135" s="163"/>
      <c r="DY135" s="163"/>
      <c r="DZ135" s="163"/>
      <c r="EA135" s="163"/>
      <c r="EB135" s="163"/>
      <c r="EC135" s="163"/>
      <c r="ED135" s="163"/>
      <c r="EE135" s="163"/>
      <c r="EF135" s="163"/>
      <c r="EG135" s="163"/>
      <c r="EH135" s="163"/>
      <c r="EI135" s="163"/>
      <c r="EJ135" s="163"/>
      <c r="EK135" s="163"/>
      <c r="EL135" s="163"/>
      <c r="EM135" s="163"/>
      <c r="EN135" s="163"/>
      <c r="EO135" s="163"/>
      <c r="EP135" s="163"/>
      <c r="EQ135" s="163"/>
      <c r="ER135" s="163"/>
      <c r="ES135" s="163"/>
      <c r="ET135" s="163"/>
      <c r="EU135" s="163"/>
      <c r="EV135" s="163"/>
      <c r="EW135" s="163"/>
      <c r="EX135" s="163"/>
      <c r="EY135" s="163"/>
      <c r="EZ135" s="163"/>
      <c r="FA135" s="163"/>
      <c r="FB135" s="163"/>
      <c r="FC135" s="163"/>
      <c r="FD135" s="163"/>
      <c r="FE135" s="163"/>
      <c r="FF135" s="163"/>
      <c r="FG135" s="163"/>
      <c r="FH135" s="163"/>
      <c r="FI135" s="163"/>
      <c r="FJ135" s="163"/>
      <c r="FK135" s="163"/>
      <c r="FL135" s="163"/>
      <c r="FM135" s="163"/>
      <c r="FN135" s="163"/>
      <c r="FO135" s="163"/>
      <c r="FP135" s="163"/>
      <c r="FQ135" s="163"/>
      <c r="FR135" s="163"/>
      <c r="FS135" s="163"/>
      <c r="FT135" s="163"/>
      <c r="FU135" s="163"/>
      <c r="FV135" s="163"/>
      <c r="FW135" s="163"/>
      <c r="FX135" s="163"/>
      <c r="FY135" s="163"/>
      <c r="FZ135" s="163"/>
      <c r="GA135" s="163"/>
      <c r="GB135" s="163"/>
      <c r="GC135" s="163"/>
      <c r="GD135" s="163"/>
      <c r="GE135" s="163"/>
      <c r="GF135" s="163"/>
      <c r="GG135" s="163"/>
      <c r="GH135" s="163"/>
      <c r="GI135" s="163"/>
      <c r="GJ135" s="163"/>
      <c r="GK135" s="163"/>
      <c r="GL135" s="163"/>
      <c r="GM135" s="163"/>
      <c r="GN135" s="163"/>
      <c r="GO135" s="163"/>
      <c r="GP135" s="163"/>
      <c r="GQ135" s="163"/>
      <c r="GR135" s="163"/>
      <c r="GS135" s="163"/>
      <c r="GT135" s="163"/>
      <c r="GU135" s="163"/>
      <c r="GV135" s="163"/>
      <c r="GW135" s="163"/>
      <c r="GX135" s="163"/>
      <c r="GY135" s="163"/>
      <c r="GZ135" s="163"/>
      <c r="HA135" s="163"/>
      <c r="HB135" s="163"/>
      <c r="HC135" s="163"/>
      <c r="HD135" s="163"/>
      <c r="HE135" s="163"/>
      <c r="HF135" s="163"/>
      <c r="HG135" s="163"/>
      <c r="HH135" s="163"/>
      <c r="HI135" s="163"/>
      <c r="HJ135" s="163"/>
      <c r="HK135" s="163"/>
      <c r="HL135" s="163"/>
      <c r="HM135" s="163"/>
      <c r="HN135" s="163"/>
      <c r="HO135" s="163"/>
    </row>
    <row r="136" spans="1:223" s="142" customFormat="1" ht="15" customHeight="1">
      <c r="A136" s="157"/>
      <c r="B136" s="165" t="s">
        <v>176</v>
      </c>
      <c r="C136" s="511" t="s">
        <v>296</v>
      </c>
      <c r="D136" s="511"/>
      <c r="E136" s="511"/>
      <c r="F136" s="511"/>
      <c r="G136" s="511"/>
      <c r="H136" s="511"/>
      <c r="I136" s="511"/>
      <c r="J136" s="511"/>
      <c r="K136" s="511"/>
      <c r="L136" s="511"/>
      <c r="M136" s="511"/>
      <c r="N136" s="511"/>
      <c r="O136" s="511"/>
      <c r="P136" s="511"/>
      <c r="Q136" s="511"/>
      <c r="R136" s="512"/>
      <c r="S136" s="513" t="s">
        <v>297</v>
      </c>
      <c r="T136" s="514"/>
      <c r="U136" s="514"/>
      <c r="V136" s="514"/>
      <c r="W136" s="514"/>
      <c r="X136" s="514"/>
      <c r="Y136" s="515"/>
      <c r="Z136" s="516" t="s">
        <v>299</v>
      </c>
      <c r="AA136" s="516"/>
      <c r="AB136" s="516"/>
      <c r="AC136" s="516"/>
      <c r="AD136" s="516"/>
      <c r="AE136" s="516"/>
      <c r="AF136" s="516" t="s">
        <v>298</v>
      </c>
      <c r="AG136" s="516"/>
      <c r="AH136" s="516"/>
      <c r="AI136" s="516"/>
      <c r="AJ136" s="516"/>
      <c r="AK136" s="516"/>
      <c r="AL136" s="517"/>
      <c r="AM136" s="517"/>
      <c r="AN136" s="517"/>
      <c r="AO136" s="517"/>
      <c r="AP136" s="517"/>
      <c r="AQ136" s="517"/>
      <c r="AR136" s="518" t="e">
        <f t="shared" si="0"/>
        <v>#VALUE!</v>
      </c>
      <c r="AS136" s="519"/>
      <c r="AT136" s="519"/>
      <c r="AU136" s="519"/>
      <c r="AV136" s="519"/>
      <c r="AW136" s="520"/>
      <c r="AX136" s="505" t="e">
        <f t="shared" si="2"/>
        <v>#VALUE!</v>
      </c>
      <c r="AY136" s="506"/>
      <c r="AZ136" s="506"/>
      <c r="BA136" s="506"/>
      <c r="BB136" s="506"/>
      <c r="BC136" s="507"/>
      <c r="BD136" s="508" t="s">
        <v>300</v>
      </c>
      <c r="BE136" s="509"/>
      <c r="BF136" s="509"/>
      <c r="BG136" s="509"/>
      <c r="BH136" s="509"/>
      <c r="BI136" s="510"/>
      <c r="BJ136" s="159"/>
      <c r="BL136" s="151" t="e">
        <f t="shared" si="1"/>
        <v>#VALUE!</v>
      </c>
      <c r="BM136" s="152" t="e">
        <f t="shared" si="3"/>
        <v>#VALUE!</v>
      </c>
      <c r="BN136" s="153" t="e">
        <f t="shared" si="4"/>
        <v>#VALUE!</v>
      </c>
      <c r="BO136" s="191" t="s">
        <v>259</v>
      </c>
      <c r="BP136" s="147"/>
      <c r="BQ136" s="160"/>
      <c r="BR136" s="160"/>
      <c r="BS136" s="162"/>
      <c r="BT136" s="162"/>
      <c r="BU136" s="162"/>
      <c r="BV136" s="162"/>
      <c r="BW136" s="162"/>
      <c r="BX136" s="163"/>
      <c r="BY136" s="163"/>
      <c r="BZ136" s="163"/>
      <c r="CA136" s="163"/>
      <c r="CB136" s="163"/>
      <c r="CC136" s="163"/>
      <c r="CD136" s="163"/>
      <c r="CE136" s="163"/>
      <c r="CF136" s="163"/>
      <c r="CG136" s="147"/>
      <c r="CH136" s="147"/>
      <c r="CI136" s="163"/>
      <c r="CJ136" s="163"/>
      <c r="CK136" s="163"/>
      <c r="CL136" s="163"/>
      <c r="CM136" s="163"/>
      <c r="CN136" s="163"/>
      <c r="CO136" s="163"/>
      <c r="CP136" s="163"/>
      <c r="CQ136" s="163"/>
      <c r="CR136" s="163"/>
      <c r="CS136" s="163"/>
      <c r="CT136" s="163"/>
      <c r="CU136" s="163"/>
      <c r="CV136" s="163"/>
      <c r="CW136" s="163"/>
      <c r="CX136" s="163"/>
      <c r="CY136" s="163"/>
      <c r="CZ136" s="163"/>
      <c r="DA136" s="163"/>
      <c r="DB136" s="163"/>
      <c r="DC136" s="163"/>
      <c r="DD136" s="163"/>
      <c r="DE136" s="163"/>
      <c r="DF136" s="163"/>
      <c r="DG136" s="163"/>
      <c r="DH136" s="163"/>
      <c r="DI136" s="163"/>
      <c r="DJ136" s="163"/>
      <c r="DK136" s="163"/>
      <c r="DL136" s="163"/>
      <c r="DM136" s="163"/>
      <c r="DN136" s="163"/>
      <c r="DO136" s="163"/>
      <c r="DP136" s="163"/>
      <c r="DQ136" s="163"/>
      <c r="DR136" s="163"/>
      <c r="DS136" s="163"/>
      <c r="DT136" s="163"/>
      <c r="DU136" s="163"/>
      <c r="DV136" s="163"/>
      <c r="DW136" s="163"/>
      <c r="DX136" s="163"/>
      <c r="DY136" s="163"/>
      <c r="DZ136" s="163"/>
      <c r="EA136" s="163"/>
      <c r="EB136" s="163"/>
      <c r="EC136" s="163"/>
      <c r="ED136" s="163"/>
      <c r="EE136" s="163"/>
      <c r="EF136" s="163"/>
      <c r="EG136" s="163"/>
      <c r="EH136" s="163"/>
      <c r="EI136" s="163"/>
      <c r="EJ136" s="163"/>
      <c r="EK136" s="163"/>
      <c r="EL136" s="163"/>
      <c r="EM136" s="163"/>
      <c r="EN136" s="163"/>
      <c r="EO136" s="163"/>
      <c r="EP136" s="163"/>
      <c r="EQ136" s="163"/>
      <c r="ER136" s="163"/>
      <c r="ES136" s="163"/>
      <c r="ET136" s="163"/>
      <c r="EU136" s="163"/>
      <c r="EV136" s="163"/>
      <c r="EW136" s="163"/>
      <c r="EX136" s="163"/>
      <c r="EY136" s="163"/>
      <c r="EZ136" s="163"/>
      <c r="FA136" s="163"/>
      <c r="FB136" s="163"/>
      <c r="FC136" s="163"/>
      <c r="FD136" s="163"/>
      <c r="FE136" s="163"/>
      <c r="FF136" s="163"/>
      <c r="FG136" s="163"/>
      <c r="FH136" s="163"/>
      <c r="FI136" s="163"/>
      <c r="FJ136" s="163"/>
      <c r="FK136" s="163"/>
      <c r="FL136" s="163"/>
      <c r="FM136" s="163"/>
      <c r="FN136" s="163"/>
      <c r="FO136" s="163"/>
      <c r="FP136" s="163"/>
      <c r="FQ136" s="163"/>
      <c r="FR136" s="163"/>
      <c r="FS136" s="163"/>
      <c r="FT136" s="163"/>
      <c r="FU136" s="163"/>
      <c r="FV136" s="163"/>
      <c r="FW136" s="163"/>
      <c r="FX136" s="163"/>
      <c r="FY136" s="163"/>
      <c r="FZ136" s="163"/>
      <c r="GA136" s="163"/>
      <c r="GB136" s="163"/>
      <c r="GC136" s="163"/>
      <c r="GD136" s="163"/>
      <c r="GE136" s="163"/>
      <c r="GF136" s="163"/>
      <c r="GG136" s="163"/>
      <c r="GH136" s="163"/>
      <c r="GI136" s="163"/>
      <c r="GJ136" s="163"/>
      <c r="GK136" s="163"/>
      <c r="GL136" s="163"/>
      <c r="GM136" s="163"/>
      <c r="GN136" s="163"/>
      <c r="GO136" s="163"/>
      <c r="GP136" s="163"/>
      <c r="GQ136" s="163"/>
      <c r="GR136" s="163"/>
      <c r="GS136" s="163"/>
      <c r="GT136" s="163"/>
      <c r="GU136" s="163"/>
      <c r="GV136" s="163"/>
      <c r="GW136" s="163"/>
      <c r="GX136" s="163"/>
      <c r="GY136" s="163"/>
      <c r="GZ136" s="163"/>
      <c r="HA136" s="163"/>
      <c r="HB136" s="163"/>
      <c r="HC136" s="163"/>
      <c r="HD136" s="163"/>
      <c r="HE136" s="163"/>
      <c r="HF136" s="163"/>
      <c r="HG136" s="163"/>
      <c r="HH136" s="163"/>
      <c r="HI136" s="163"/>
      <c r="HJ136" s="163"/>
      <c r="HK136" s="163"/>
      <c r="HL136" s="163"/>
      <c r="HM136" s="163"/>
      <c r="HN136" s="163"/>
      <c r="HO136" s="163"/>
    </row>
    <row r="137" spans="1:223" s="142" customFormat="1" ht="15" customHeight="1">
      <c r="A137" s="157"/>
      <c r="B137" s="179"/>
      <c r="C137" s="495"/>
      <c r="D137" s="495"/>
      <c r="E137" s="495"/>
      <c r="F137" s="495"/>
      <c r="G137" s="495"/>
      <c r="H137" s="495"/>
      <c r="I137" s="495"/>
      <c r="J137" s="495"/>
      <c r="K137" s="495"/>
      <c r="L137" s="495"/>
      <c r="M137" s="495"/>
      <c r="N137" s="495"/>
      <c r="O137" s="495"/>
      <c r="P137" s="495"/>
      <c r="Q137" s="495"/>
      <c r="R137" s="496"/>
      <c r="S137" s="497"/>
      <c r="T137" s="498"/>
      <c r="U137" s="498"/>
      <c r="V137" s="498"/>
      <c r="W137" s="498"/>
      <c r="X137" s="498"/>
      <c r="Y137" s="499"/>
      <c r="Z137" s="500"/>
      <c r="AA137" s="500"/>
      <c r="AB137" s="500"/>
      <c r="AC137" s="500"/>
      <c r="AD137" s="500"/>
      <c r="AE137" s="500"/>
      <c r="AF137" s="500"/>
      <c r="AG137" s="500"/>
      <c r="AH137" s="500"/>
      <c r="AI137" s="500"/>
      <c r="AJ137" s="500"/>
      <c r="AK137" s="500"/>
      <c r="AL137" s="501"/>
      <c r="AM137" s="501"/>
      <c r="AN137" s="501"/>
      <c r="AO137" s="501"/>
      <c r="AP137" s="501"/>
      <c r="AQ137" s="501"/>
      <c r="AR137" s="502"/>
      <c r="AS137" s="503"/>
      <c r="AT137" s="503"/>
      <c r="AU137" s="503"/>
      <c r="AV137" s="503"/>
      <c r="AW137" s="504"/>
      <c r="AX137" s="489"/>
      <c r="AY137" s="490"/>
      <c r="AZ137" s="490"/>
      <c r="BA137" s="490"/>
      <c r="BB137" s="490"/>
      <c r="BC137" s="491"/>
      <c r="BD137" s="492"/>
      <c r="BE137" s="493"/>
      <c r="BF137" s="493"/>
      <c r="BG137" s="493"/>
      <c r="BH137" s="493"/>
      <c r="BI137" s="494"/>
      <c r="BJ137" s="159"/>
      <c r="BL137" s="151" t="str">
        <f t="shared" si="1"/>
        <v/>
      </c>
      <c r="BM137" s="152" t="str">
        <f t="shared" si="3"/>
        <v/>
      </c>
      <c r="BN137" s="153" t="str">
        <f t="shared" si="4"/>
        <v/>
      </c>
      <c r="BO137" s="167" t="s">
        <v>249</v>
      </c>
      <c r="BP137" s="147"/>
      <c r="BQ137" s="160"/>
      <c r="BR137" s="160"/>
      <c r="BS137" s="162"/>
      <c r="BT137" s="162"/>
      <c r="BU137" s="162"/>
      <c r="BV137" s="162"/>
      <c r="BW137" s="162"/>
      <c r="BX137" s="163"/>
      <c r="BY137" s="163"/>
      <c r="BZ137" s="163"/>
      <c r="CA137" s="163"/>
      <c r="CB137" s="163"/>
      <c r="CC137" s="163"/>
      <c r="CD137" s="163"/>
      <c r="CE137" s="163"/>
      <c r="CF137" s="163"/>
      <c r="CG137" s="147"/>
      <c r="CH137" s="147"/>
      <c r="CI137" s="163"/>
      <c r="CJ137" s="163"/>
      <c r="CK137" s="163"/>
      <c r="CL137" s="163"/>
      <c r="CM137" s="163"/>
      <c r="CN137" s="163"/>
      <c r="CO137" s="163"/>
      <c r="CP137" s="163"/>
      <c r="CQ137" s="163"/>
      <c r="CR137" s="163"/>
      <c r="CS137" s="163"/>
      <c r="CT137" s="163"/>
      <c r="CU137" s="163"/>
      <c r="CV137" s="163"/>
      <c r="CW137" s="163"/>
      <c r="CX137" s="163"/>
      <c r="CY137" s="163"/>
      <c r="CZ137" s="163"/>
      <c r="DA137" s="163"/>
      <c r="DB137" s="163"/>
      <c r="DC137" s="163"/>
      <c r="DD137" s="163"/>
      <c r="DE137" s="163"/>
      <c r="DF137" s="163"/>
      <c r="DG137" s="163"/>
      <c r="DH137" s="163"/>
      <c r="DI137" s="163"/>
      <c r="DJ137" s="163"/>
      <c r="DK137" s="163"/>
      <c r="DL137" s="163"/>
      <c r="DM137" s="163"/>
      <c r="DN137" s="163"/>
      <c r="DO137" s="163"/>
      <c r="DP137" s="163"/>
      <c r="DQ137" s="163"/>
      <c r="DR137" s="163"/>
      <c r="DS137" s="163"/>
      <c r="DT137" s="163"/>
      <c r="DU137" s="163"/>
      <c r="DV137" s="163"/>
      <c r="DW137" s="163"/>
      <c r="DX137" s="163"/>
      <c r="DY137" s="163"/>
      <c r="DZ137" s="163"/>
      <c r="EA137" s="163"/>
      <c r="EB137" s="163"/>
      <c r="EC137" s="163"/>
      <c r="ED137" s="163"/>
      <c r="EE137" s="163"/>
      <c r="EF137" s="163"/>
      <c r="EG137" s="163"/>
      <c r="EH137" s="163"/>
      <c r="EI137" s="163"/>
      <c r="EJ137" s="163"/>
      <c r="EK137" s="163"/>
      <c r="EL137" s="163"/>
      <c r="EM137" s="163"/>
      <c r="EN137" s="163"/>
      <c r="EO137" s="163"/>
      <c r="EP137" s="163"/>
      <c r="EQ137" s="163"/>
      <c r="ER137" s="163"/>
      <c r="ES137" s="163"/>
      <c r="ET137" s="163"/>
      <c r="EU137" s="163"/>
      <c r="EV137" s="163"/>
      <c r="EW137" s="163"/>
      <c r="EX137" s="163"/>
      <c r="EY137" s="163"/>
      <c r="EZ137" s="163"/>
      <c r="FA137" s="163"/>
      <c r="FB137" s="163"/>
      <c r="FC137" s="163"/>
      <c r="FD137" s="163"/>
      <c r="FE137" s="163"/>
      <c r="FF137" s="163"/>
      <c r="FG137" s="163"/>
      <c r="FH137" s="163"/>
      <c r="FI137" s="163"/>
      <c r="FJ137" s="163"/>
      <c r="FK137" s="163"/>
      <c r="FL137" s="163"/>
      <c r="FM137" s="163"/>
      <c r="FN137" s="163"/>
      <c r="FO137" s="163"/>
      <c r="FP137" s="163"/>
      <c r="FQ137" s="163"/>
      <c r="FR137" s="163"/>
      <c r="FS137" s="163"/>
      <c r="FT137" s="163"/>
      <c r="FU137" s="163"/>
      <c r="FV137" s="163"/>
      <c r="FW137" s="163"/>
      <c r="FX137" s="163"/>
      <c r="FY137" s="163"/>
      <c r="FZ137" s="163"/>
      <c r="GA137" s="163"/>
      <c r="GB137" s="163"/>
      <c r="GC137" s="163"/>
      <c r="GD137" s="163"/>
      <c r="GE137" s="163"/>
      <c r="GF137" s="163"/>
      <c r="GG137" s="163"/>
      <c r="GH137" s="163"/>
      <c r="GI137" s="163"/>
      <c r="GJ137" s="163"/>
      <c r="GK137" s="163"/>
      <c r="GL137" s="163"/>
      <c r="GM137" s="163"/>
      <c r="GN137" s="163"/>
      <c r="GO137" s="163"/>
      <c r="GP137" s="163"/>
      <c r="GQ137" s="163"/>
      <c r="GR137" s="163"/>
      <c r="GS137" s="163"/>
      <c r="GT137" s="163"/>
      <c r="GU137" s="163"/>
      <c r="GV137" s="163"/>
      <c r="GW137" s="163"/>
      <c r="GX137" s="163"/>
      <c r="GY137" s="163"/>
      <c r="GZ137" s="163"/>
      <c r="HA137" s="163"/>
      <c r="HB137" s="163"/>
      <c r="HC137" s="163"/>
      <c r="HD137" s="163"/>
      <c r="HE137" s="163"/>
      <c r="HF137" s="163"/>
      <c r="HG137" s="163"/>
      <c r="HH137" s="163"/>
      <c r="HI137" s="163"/>
      <c r="HJ137" s="163"/>
      <c r="HK137" s="163"/>
      <c r="HL137" s="163"/>
      <c r="HM137" s="163"/>
      <c r="HN137" s="163"/>
      <c r="HO137" s="163"/>
    </row>
    <row r="138" spans="1:223" s="142" customFormat="1" ht="15" customHeight="1">
      <c r="A138" s="157"/>
      <c r="B138" s="179"/>
      <c r="C138" s="495"/>
      <c r="D138" s="495"/>
      <c r="E138" s="495"/>
      <c r="F138" s="495"/>
      <c r="G138" s="495"/>
      <c r="H138" s="495"/>
      <c r="I138" s="495"/>
      <c r="J138" s="495"/>
      <c r="K138" s="495"/>
      <c r="L138" s="495"/>
      <c r="M138" s="495"/>
      <c r="N138" s="495"/>
      <c r="O138" s="495"/>
      <c r="P138" s="495"/>
      <c r="Q138" s="495"/>
      <c r="R138" s="496"/>
      <c r="S138" s="497"/>
      <c r="T138" s="498"/>
      <c r="U138" s="498"/>
      <c r="V138" s="498"/>
      <c r="W138" s="498"/>
      <c r="X138" s="498"/>
      <c r="Y138" s="499"/>
      <c r="Z138" s="500"/>
      <c r="AA138" s="500"/>
      <c r="AB138" s="500"/>
      <c r="AC138" s="500"/>
      <c r="AD138" s="500"/>
      <c r="AE138" s="500"/>
      <c r="AF138" s="500"/>
      <c r="AG138" s="500"/>
      <c r="AH138" s="500"/>
      <c r="AI138" s="500"/>
      <c r="AJ138" s="500"/>
      <c r="AK138" s="500"/>
      <c r="AL138" s="501"/>
      <c r="AM138" s="501"/>
      <c r="AN138" s="501"/>
      <c r="AO138" s="501"/>
      <c r="AP138" s="501"/>
      <c r="AQ138" s="501"/>
      <c r="AR138" s="502"/>
      <c r="AS138" s="503"/>
      <c r="AT138" s="503"/>
      <c r="AU138" s="503"/>
      <c r="AV138" s="503"/>
      <c r="AW138" s="504"/>
      <c r="AX138" s="489"/>
      <c r="AY138" s="490"/>
      <c r="AZ138" s="490"/>
      <c r="BA138" s="490"/>
      <c r="BB138" s="490"/>
      <c r="BC138" s="491"/>
      <c r="BD138" s="492"/>
      <c r="BE138" s="493"/>
      <c r="BF138" s="493"/>
      <c r="BG138" s="493"/>
      <c r="BH138" s="493"/>
      <c r="BI138" s="494"/>
      <c r="BJ138" s="159"/>
      <c r="BL138" s="151" t="str">
        <f t="shared" si="1"/>
        <v/>
      </c>
      <c r="BM138" s="152" t="str">
        <f t="shared" si="3"/>
        <v/>
      </c>
      <c r="BN138" s="153" t="str">
        <f t="shared" si="4"/>
        <v/>
      </c>
      <c r="BO138" s="167" t="s">
        <v>249</v>
      </c>
      <c r="BP138" s="147"/>
      <c r="BQ138" s="160"/>
      <c r="BR138" s="160"/>
      <c r="BS138" s="162"/>
      <c r="BT138" s="162"/>
      <c r="BU138" s="162"/>
      <c r="BV138" s="162"/>
      <c r="BW138" s="162"/>
      <c r="BX138" s="163"/>
      <c r="BY138" s="163"/>
      <c r="BZ138" s="163"/>
      <c r="CA138" s="163"/>
      <c r="CB138" s="163"/>
      <c r="CC138" s="163"/>
      <c r="CD138" s="163"/>
      <c r="CE138" s="163"/>
      <c r="CF138" s="163"/>
      <c r="CG138" s="147"/>
      <c r="CH138" s="147"/>
      <c r="CI138" s="163"/>
      <c r="CJ138" s="163"/>
      <c r="CK138" s="163"/>
      <c r="CL138" s="163"/>
      <c r="CM138" s="163"/>
      <c r="CN138" s="163"/>
      <c r="CO138" s="163"/>
      <c r="CP138" s="163"/>
      <c r="CQ138" s="163"/>
      <c r="CR138" s="163"/>
      <c r="CS138" s="163"/>
      <c r="CT138" s="163"/>
      <c r="CU138" s="163"/>
      <c r="CV138" s="163"/>
      <c r="CW138" s="163"/>
      <c r="CX138" s="163"/>
      <c r="CY138" s="163"/>
      <c r="CZ138" s="163"/>
      <c r="DA138" s="163"/>
      <c r="DB138" s="163"/>
      <c r="DC138" s="163"/>
      <c r="DD138" s="163"/>
      <c r="DE138" s="163"/>
      <c r="DF138" s="163"/>
      <c r="DG138" s="163"/>
      <c r="DH138" s="163"/>
      <c r="DI138" s="163"/>
      <c r="DJ138" s="163"/>
      <c r="DK138" s="163"/>
      <c r="DL138" s="163"/>
      <c r="DM138" s="163"/>
      <c r="DN138" s="163"/>
      <c r="DO138" s="163"/>
      <c r="DP138" s="163"/>
      <c r="DQ138" s="163"/>
      <c r="DR138" s="163"/>
      <c r="DS138" s="163"/>
      <c r="DT138" s="163"/>
      <c r="DU138" s="163"/>
      <c r="DV138" s="163"/>
      <c r="DW138" s="163"/>
      <c r="DX138" s="163"/>
      <c r="DY138" s="163"/>
      <c r="DZ138" s="163"/>
      <c r="EA138" s="163"/>
      <c r="EB138" s="163"/>
      <c r="EC138" s="163"/>
      <c r="ED138" s="163"/>
      <c r="EE138" s="163"/>
      <c r="EF138" s="163"/>
      <c r="EG138" s="163"/>
      <c r="EH138" s="163"/>
      <c r="EI138" s="163"/>
      <c r="EJ138" s="163"/>
      <c r="EK138" s="163"/>
      <c r="EL138" s="163"/>
      <c r="EM138" s="163"/>
      <c r="EN138" s="163"/>
      <c r="EO138" s="163"/>
      <c r="EP138" s="163"/>
      <c r="EQ138" s="163"/>
      <c r="ER138" s="163"/>
      <c r="ES138" s="163"/>
      <c r="ET138" s="163"/>
      <c r="EU138" s="163"/>
      <c r="EV138" s="163"/>
      <c r="EW138" s="163"/>
      <c r="EX138" s="163"/>
      <c r="EY138" s="163"/>
      <c r="EZ138" s="163"/>
      <c r="FA138" s="163"/>
      <c r="FB138" s="163"/>
      <c r="FC138" s="163"/>
      <c r="FD138" s="163"/>
      <c r="FE138" s="163"/>
      <c r="FF138" s="163"/>
      <c r="FG138" s="163"/>
      <c r="FH138" s="163"/>
      <c r="FI138" s="163"/>
      <c r="FJ138" s="163"/>
      <c r="FK138" s="163"/>
      <c r="FL138" s="163"/>
      <c r="FM138" s="163"/>
      <c r="FN138" s="163"/>
      <c r="FO138" s="163"/>
      <c r="FP138" s="163"/>
      <c r="FQ138" s="163"/>
      <c r="FR138" s="163"/>
      <c r="FS138" s="163"/>
      <c r="FT138" s="163"/>
      <c r="FU138" s="163"/>
      <c r="FV138" s="163"/>
      <c r="FW138" s="163"/>
      <c r="FX138" s="163"/>
      <c r="FY138" s="163"/>
      <c r="FZ138" s="163"/>
      <c r="GA138" s="163"/>
      <c r="GB138" s="163"/>
      <c r="GC138" s="163"/>
      <c r="GD138" s="163"/>
      <c r="GE138" s="163"/>
      <c r="GF138" s="163"/>
      <c r="GG138" s="163"/>
      <c r="GH138" s="163"/>
      <c r="GI138" s="163"/>
      <c r="GJ138" s="163"/>
      <c r="GK138" s="163"/>
      <c r="GL138" s="163"/>
      <c r="GM138" s="163"/>
      <c r="GN138" s="163"/>
      <c r="GO138" s="163"/>
      <c r="GP138" s="163"/>
      <c r="GQ138" s="163"/>
      <c r="GR138" s="163"/>
      <c r="GS138" s="163"/>
      <c r="GT138" s="163"/>
      <c r="GU138" s="163"/>
      <c r="GV138" s="163"/>
      <c r="GW138" s="163"/>
      <c r="GX138" s="163"/>
      <c r="GY138" s="163"/>
      <c r="GZ138" s="163"/>
      <c r="HA138" s="163"/>
      <c r="HB138" s="163"/>
      <c r="HC138" s="163"/>
      <c r="HD138" s="163"/>
      <c r="HE138" s="163"/>
      <c r="HF138" s="163"/>
      <c r="HG138" s="163"/>
      <c r="HH138" s="163"/>
      <c r="HI138" s="163"/>
      <c r="HJ138" s="163"/>
      <c r="HK138" s="163"/>
      <c r="HL138" s="163"/>
      <c r="HM138" s="163"/>
      <c r="HN138" s="163"/>
      <c r="HO138" s="163"/>
    </row>
    <row r="139" spans="1:223" s="142" customFormat="1" ht="15" customHeight="1" thickBot="1">
      <c r="A139" s="157"/>
      <c r="B139" s="179"/>
      <c r="C139" s="495"/>
      <c r="D139" s="495"/>
      <c r="E139" s="495"/>
      <c r="F139" s="495"/>
      <c r="G139" s="495"/>
      <c r="H139" s="495"/>
      <c r="I139" s="495"/>
      <c r="J139" s="495"/>
      <c r="K139" s="495"/>
      <c r="L139" s="495"/>
      <c r="M139" s="495"/>
      <c r="N139" s="495"/>
      <c r="O139" s="495"/>
      <c r="P139" s="495"/>
      <c r="Q139" s="495"/>
      <c r="R139" s="496"/>
      <c r="S139" s="497"/>
      <c r="T139" s="498"/>
      <c r="U139" s="498"/>
      <c r="V139" s="498"/>
      <c r="W139" s="498"/>
      <c r="X139" s="498"/>
      <c r="Y139" s="499"/>
      <c r="Z139" s="500"/>
      <c r="AA139" s="500"/>
      <c r="AB139" s="500"/>
      <c r="AC139" s="500"/>
      <c r="AD139" s="500"/>
      <c r="AE139" s="500"/>
      <c r="AF139" s="500"/>
      <c r="AG139" s="500"/>
      <c r="AH139" s="500"/>
      <c r="AI139" s="500"/>
      <c r="AJ139" s="500"/>
      <c r="AK139" s="500"/>
      <c r="AL139" s="501"/>
      <c r="AM139" s="501"/>
      <c r="AN139" s="501"/>
      <c r="AO139" s="501"/>
      <c r="AP139" s="501"/>
      <c r="AQ139" s="501"/>
      <c r="AR139" s="502"/>
      <c r="AS139" s="503"/>
      <c r="AT139" s="503"/>
      <c r="AU139" s="503"/>
      <c r="AV139" s="503"/>
      <c r="AW139" s="504"/>
      <c r="AX139" s="489"/>
      <c r="AY139" s="490"/>
      <c r="AZ139" s="490"/>
      <c r="BA139" s="490"/>
      <c r="BB139" s="490"/>
      <c r="BC139" s="491"/>
      <c r="BD139" s="492"/>
      <c r="BE139" s="493"/>
      <c r="BF139" s="493"/>
      <c r="BG139" s="493"/>
      <c r="BH139" s="493"/>
      <c r="BI139" s="494"/>
      <c r="BJ139" s="159"/>
      <c r="BL139" s="151" t="str">
        <f t="shared" si="1"/>
        <v/>
      </c>
      <c r="BM139" s="152" t="str">
        <f t="shared" si="3"/>
        <v/>
      </c>
      <c r="BN139" s="153" t="str">
        <f t="shared" si="4"/>
        <v/>
      </c>
      <c r="BO139" s="167" t="s">
        <v>249</v>
      </c>
      <c r="BP139" s="147"/>
      <c r="BQ139" s="160"/>
      <c r="BR139" s="160"/>
      <c r="BS139" s="162"/>
      <c r="BT139" s="162"/>
      <c r="BU139" s="162"/>
      <c r="BV139" s="162"/>
      <c r="BW139" s="162"/>
      <c r="BX139" s="163"/>
      <c r="BY139" s="163"/>
      <c r="BZ139" s="163"/>
      <c r="CA139" s="163"/>
      <c r="CB139" s="163"/>
      <c r="CC139" s="163"/>
      <c r="CD139" s="163"/>
      <c r="CE139" s="163"/>
      <c r="CF139" s="163"/>
      <c r="CG139" s="147"/>
      <c r="CH139" s="147"/>
      <c r="CI139" s="163"/>
      <c r="CJ139" s="163"/>
      <c r="CK139" s="163"/>
      <c r="CL139" s="163"/>
      <c r="CM139" s="163"/>
      <c r="CN139" s="163"/>
      <c r="CO139" s="163"/>
      <c r="CP139" s="163"/>
      <c r="CQ139" s="163"/>
      <c r="CR139" s="163"/>
      <c r="CS139" s="163"/>
      <c r="CT139" s="163"/>
      <c r="CU139" s="163"/>
      <c r="CV139" s="163"/>
      <c r="CW139" s="163"/>
      <c r="CX139" s="163"/>
      <c r="CY139" s="163"/>
      <c r="CZ139" s="163"/>
      <c r="DA139" s="163"/>
      <c r="DB139" s="163"/>
      <c r="DC139" s="163"/>
      <c r="DD139" s="163"/>
      <c r="DE139" s="163"/>
      <c r="DF139" s="163"/>
      <c r="DG139" s="163"/>
      <c r="DH139" s="163"/>
      <c r="DI139" s="163"/>
      <c r="DJ139" s="163"/>
      <c r="DK139" s="163"/>
      <c r="DL139" s="163"/>
      <c r="DM139" s="163"/>
      <c r="DN139" s="163"/>
      <c r="DO139" s="163"/>
      <c r="DP139" s="163"/>
      <c r="DQ139" s="163"/>
      <c r="DR139" s="163"/>
      <c r="DS139" s="163"/>
      <c r="DT139" s="163"/>
      <c r="DU139" s="163"/>
      <c r="DV139" s="163"/>
      <c r="DW139" s="163"/>
      <c r="DX139" s="163"/>
      <c r="DY139" s="163"/>
      <c r="DZ139" s="163"/>
      <c r="EA139" s="163"/>
      <c r="EB139" s="163"/>
      <c r="EC139" s="163"/>
      <c r="ED139" s="163"/>
      <c r="EE139" s="163"/>
      <c r="EF139" s="163"/>
      <c r="EG139" s="163"/>
      <c r="EH139" s="163"/>
      <c r="EI139" s="163"/>
      <c r="EJ139" s="163"/>
      <c r="EK139" s="163"/>
      <c r="EL139" s="163"/>
      <c r="EM139" s="163"/>
      <c r="EN139" s="163"/>
      <c r="EO139" s="163"/>
      <c r="EP139" s="163"/>
      <c r="EQ139" s="163"/>
      <c r="ER139" s="163"/>
      <c r="ES139" s="163"/>
      <c r="ET139" s="163"/>
      <c r="EU139" s="163"/>
      <c r="EV139" s="163"/>
      <c r="EW139" s="163"/>
      <c r="EX139" s="163"/>
      <c r="EY139" s="163"/>
      <c r="EZ139" s="163"/>
      <c r="FA139" s="163"/>
      <c r="FB139" s="163"/>
      <c r="FC139" s="163"/>
      <c r="FD139" s="163"/>
      <c r="FE139" s="163"/>
      <c r="FF139" s="163"/>
      <c r="FG139" s="163"/>
      <c r="FH139" s="163"/>
      <c r="FI139" s="163"/>
      <c r="FJ139" s="163"/>
      <c r="FK139" s="163"/>
      <c r="FL139" s="163"/>
      <c r="FM139" s="163"/>
      <c r="FN139" s="163"/>
      <c r="FO139" s="163"/>
      <c r="FP139" s="163"/>
      <c r="FQ139" s="163"/>
      <c r="FR139" s="163"/>
      <c r="FS139" s="163"/>
      <c r="FT139" s="163"/>
      <c r="FU139" s="163"/>
      <c r="FV139" s="163"/>
      <c r="FW139" s="163"/>
      <c r="FX139" s="163"/>
      <c r="FY139" s="163"/>
      <c r="FZ139" s="163"/>
      <c r="GA139" s="163"/>
      <c r="GB139" s="163"/>
      <c r="GC139" s="163"/>
      <c r="GD139" s="163"/>
      <c r="GE139" s="163"/>
      <c r="GF139" s="163"/>
      <c r="GG139" s="163"/>
      <c r="GH139" s="163"/>
      <c r="GI139" s="163"/>
      <c r="GJ139" s="163"/>
      <c r="GK139" s="163"/>
      <c r="GL139" s="163"/>
      <c r="GM139" s="163"/>
      <c r="GN139" s="163"/>
      <c r="GO139" s="163"/>
      <c r="GP139" s="163"/>
      <c r="GQ139" s="163"/>
      <c r="GR139" s="163"/>
      <c r="GS139" s="163"/>
      <c r="GT139" s="163"/>
      <c r="GU139" s="163"/>
      <c r="GV139" s="163"/>
      <c r="GW139" s="163"/>
      <c r="GX139" s="163"/>
      <c r="GY139" s="163"/>
      <c r="GZ139" s="163"/>
      <c r="HA139" s="163"/>
      <c r="HB139" s="163"/>
      <c r="HC139" s="163"/>
      <c r="HD139" s="163"/>
      <c r="HE139" s="163"/>
      <c r="HF139" s="163"/>
      <c r="HG139" s="163"/>
      <c r="HH139" s="163"/>
      <c r="HI139" s="163"/>
      <c r="HJ139" s="163"/>
      <c r="HK139" s="163"/>
      <c r="HL139" s="163"/>
      <c r="HM139" s="163"/>
      <c r="HN139" s="163"/>
      <c r="HO139" s="163"/>
    </row>
    <row r="140" spans="1:223" s="65" customFormat="1" ht="14.25" customHeight="1" thickBot="1">
      <c r="A140" s="64"/>
      <c r="B140" s="463" t="s">
        <v>98</v>
      </c>
      <c r="C140" s="464"/>
      <c r="D140" s="464"/>
      <c r="E140" s="464"/>
      <c r="F140" s="464"/>
      <c r="G140" s="464"/>
      <c r="H140" s="464"/>
      <c r="I140" s="464"/>
      <c r="J140" s="464"/>
      <c r="K140" s="464"/>
      <c r="L140" s="464"/>
      <c r="M140" s="464"/>
      <c r="N140" s="464"/>
      <c r="O140" s="464"/>
      <c r="P140" s="464"/>
      <c r="Q140" s="464"/>
      <c r="R140" s="465"/>
      <c r="S140" s="466" t="s">
        <v>101</v>
      </c>
      <c r="T140" s="467"/>
      <c r="U140" s="467"/>
      <c r="V140" s="467"/>
      <c r="W140" s="467"/>
      <c r="X140" s="467"/>
      <c r="Y140" s="468"/>
      <c r="Z140" s="469" t="e">
        <f>IF(Z132=0,"0",AVERAGE(Z132:AE136))</f>
        <v>#DIV/0!</v>
      </c>
      <c r="AA140" s="469"/>
      <c r="AB140" s="469"/>
      <c r="AC140" s="469"/>
      <c r="AD140" s="469"/>
      <c r="AE140" s="469"/>
      <c r="AF140" s="469" t="e">
        <f>IF(AF132=0,"0",AVERAGE(AF132:AK136))</f>
        <v>#DIV/0!</v>
      </c>
      <c r="AG140" s="469"/>
      <c r="AH140" s="469"/>
      <c r="AI140" s="469"/>
      <c r="AJ140" s="469"/>
      <c r="AK140" s="469"/>
      <c r="AL140" s="470"/>
      <c r="AM140" s="470"/>
      <c r="AN140" s="470"/>
      <c r="AO140" s="470"/>
      <c r="AP140" s="470"/>
      <c r="AQ140" s="470"/>
      <c r="AR140" s="471" t="e">
        <f>IF(BD140=0,0,(BD140/Z140))</f>
        <v>#DIV/0!</v>
      </c>
      <c r="AS140" s="472"/>
      <c r="AT140" s="472"/>
      <c r="AU140" s="472"/>
      <c r="AV140" s="472"/>
      <c r="AW140" s="473"/>
      <c r="AX140" s="471" t="e">
        <f>IF(BD140=0,0,(BD140/AF140))</f>
        <v>#DIV/0!</v>
      </c>
      <c r="AY140" s="472"/>
      <c r="AZ140" s="472"/>
      <c r="BA140" s="472"/>
      <c r="BB140" s="472"/>
      <c r="BC140" s="473"/>
      <c r="BD140" s="478" t="e">
        <f>IF(BD132=0,"0",AVERAGE(BD132:BI136))</f>
        <v>#DIV/0!</v>
      </c>
      <c r="BE140" s="478"/>
      <c r="BF140" s="478"/>
      <c r="BG140" s="478"/>
      <c r="BH140" s="478"/>
      <c r="BI140" s="478"/>
      <c r="BJ140" s="63"/>
      <c r="BK140" s="63"/>
      <c r="BL140" s="151" t="e">
        <f t="shared" si="1"/>
        <v>#DIV/0!</v>
      </c>
      <c r="BM140" s="152" t="e">
        <f t="shared" si="3"/>
        <v>#DIV/0!</v>
      </c>
      <c r="BN140" s="166" t="e">
        <f t="shared" si="4"/>
        <v>#DIV/0!</v>
      </c>
      <c r="BO140" s="170" t="s">
        <v>250</v>
      </c>
      <c r="BP140" s="63"/>
      <c r="BQ140" s="63"/>
      <c r="BR140" s="63"/>
      <c r="BS140" s="63"/>
      <c r="BT140" s="63"/>
      <c r="BU140" s="63"/>
      <c r="BV140" s="63"/>
      <c r="BW140" s="63"/>
      <c r="BX140" s="63"/>
      <c r="BY140" s="63"/>
      <c r="BZ140" s="63"/>
      <c r="CA140" s="63"/>
      <c r="CB140" s="63"/>
      <c r="CC140" s="63"/>
      <c r="CD140" s="63"/>
      <c r="CE140" s="63"/>
      <c r="CF140" s="63"/>
      <c r="CG140" s="63"/>
      <c r="CH140" s="63"/>
      <c r="CI140" s="63"/>
      <c r="CJ140" s="63"/>
      <c r="CK140" s="63"/>
      <c r="CL140" s="63"/>
      <c r="CM140" s="63"/>
      <c r="CN140" s="63"/>
      <c r="CO140" s="63"/>
      <c r="CP140" s="63"/>
      <c r="CQ140" s="63"/>
      <c r="CR140" s="63"/>
      <c r="CS140" s="63"/>
      <c r="CT140" s="63"/>
      <c r="CU140" s="63"/>
      <c r="CV140" s="63"/>
      <c r="CW140" s="63"/>
      <c r="CX140" s="63"/>
      <c r="CY140" s="63"/>
      <c r="CZ140" s="63"/>
      <c r="DA140" s="63"/>
      <c r="DB140" s="63"/>
      <c r="DC140" s="63"/>
      <c r="DD140" s="63"/>
      <c r="DE140" s="63"/>
      <c r="DF140" s="63"/>
      <c r="DG140" s="63"/>
      <c r="DH140" s="63"/>
      <c r="DI140" s="63"/>
      <c r="DJ140" s="63"/>
      <c r="DK140" s="63"/>
      <c r="DL140" s="63"/>
      <c r="DM140" s="63"/>
      <c r="DN140" s="63"/>
      <c r="DO140" s="63"/>
      <c r="DP140" s="63"/>
      <c r="DQ140" s="63"/>
      <c r="DR140" s="63"/>
      <c r="DS140" s="63"/>
      <c r="DT140" s="63"/>
      <c r="DU140" s="63"/>
      <c r="DV140" s="63"/>
      <c r="DW140" s="63"/>
      <c r="DX140" s="63"/>
      <c r="DY140" s="63"/>
      <c r="DZ140" s="63"/>
      <c r="EA140" s="63"/>
      <c r="EB140" s="63"/>
      <c r="EC140" s="63"/>
      <c r="ED140" s="63"/>
      <c r="EE140" s="63"/>
      <c r="EF140" s="63"/>
      <c r="EG140" s="63"/>
      <c r="EH140" s="63"/>
      <c r="EI140" s="63"/>
      <c r="EJ140" s="63"/>
      <c r="EK140" s="63"/>
      <c r="EL140" s="63"/>
      <c r="EM140" s="63"/>
      <c r="EN140" s="63"/>
      <c r="EO140" s="63"/>
      <c r="EP140" s="63"/>
      <c r="EQ140" s="63"/>
      <c r="ER140" s="63"/>
      <c r="ES140" s="63"/>
      <c r="ET140" s="63"/>
      <c r="EU140" s="63"/>
      <c r="EV140" s="63"/>
      <c r="EW140" s="63"/>
      <c r="EX140" s="63"/>
      <c r="EY140" s="63"/>
      <c r="EZ140" s="63"/>
      <c r="FA140" s="63"/>
      <c r="FB140" s="63"/>
      <c r="FC140" s="63"/>
      <c r="FD140" s="63"/>
      <c r="FE140" s="63"/>
      <c r="FF140" s="63"/>
      <c r="FG140" s="63"/>
      <c r="FH140" s="63"/>
      <c r="FI140" s="63"/>
      <c r="FJ140" s="63"/>
      <c r="FK140" s="63"/>
      <c r="FL140" s="63"/>
      <c r="FM140" s="63"/>
      <c r="FN140" s="63"/>
      <c r="FO140" s="63"/>
      <c r="FP140" s="63"/>
      <c r="FQ140" s="63"/>
      <c r="FR140" s="63"/>
      <c r="FS140" s="63"/>
      <c r="FT140" s="63"/>
      <c r="FU140" s="63"/>
      <c r="FV140" s="63"/>
      <c r="FW140" s="63"/>
      <c r="FX140" s="63"/>
      <c r="FY140" s="63"/>
      <c r="FZ140" s="63"/>
      <c r="GA140" s="63"/>
      <c r="GB140" s="63"/>
      <c r="GC140" s="63"/>
      <c r="GD140" s="63"/>
      <c r="GE140" s="63"/>
      <c r="GF140" s="63"/>
      <c r="GG140" s="63"/>
      <c r="GH140" s="63"/>
      <c r="GI140" s="63"/>
      <c r="GJ140" s="63"/>
      <c r="GK140" s="63"/>
      <c r="GL140" s="63"/>
      <c r="GM140" s="63"/>
      <c r="GN140" s="63"/>
      <c r="GO140" s="63"/>
      <c r="GP140" s="63"/>
      <c r="GQ140" s="63"/>
      <c r="GR140" s="63"/>
      <c r="GS140" s="63"/>
      <c r="GT140" s="63"/>
      <c r="GU140" s="63"/>
      <c r="GV140" s="63"/>
      <c r="GW140" s="63"/>
      <c r="GX140" s="63"/>
      <c r="GY140" s="63"/>
    </row>
    <row r="141" spans="1:223" s="6" customFormat="1" ht="15" customHeight="1" thickBot="1">
      <c r="A141" s="36"/>
      <c r="B141" s="479" t="s">
        <v>240</v>
      </c>
      <c r="C141" s="480"/>
      <c r="D141" s="480"/>
      <c r="E141" s="480"/>
      <c r="F141" s="480"/>
      <c r="G141" s="480"/>
      <c r="H141" s="480"/>
      <c r="I141" s="480"/>
      <c r="J141" s="480"/>
      <c r="K141" s="480"/>
      <c r="L141" s="480"/>
      <c r="M141" s="480"/>
      <c r="N141" s="480"/>
      <c r="O141" s="480"/>
      <c r="P141" s="480"/>
      <c r="Q141" s="480"/>
      <c r="R141" s="481"/>
      <c r="S141" s="482"/>
      <c r="T141" s="483"/>
      <c r="U141" s="483"/>
      <c r="V141" s="483"/>
      <c r="W141" s="483"/>
      <c r="X141" s="483"/>
      <c r="Y141" s="484"/>
      <c r="Z141" s="485">
        <f>IF(Z137=0,0,AVERAGE(Z137:AE139))</f>
        <v>0</v>
      </c>
      <c r="AA141" s="485"/>
      <c r="AB141" s="485"/>
      <c r="AC141" s="485"/>
      <c r="AD141" s="485"/>
      <c r="AE141" s="485"/>
      <c r="AF141" s="485">
        <f>IF(AF137=0,0,AVERAGE(AF137:AK139))</f>
        <v>0</v>
      </c>
      <c r="AG141" s="485"/>
      <c r="AH141" s="485"/>
      <c r="AI141" s="485"/>
      <c r="AJ141" s="485"/>
      <c r="AK141" s="485"/>
      <c r="AL141" s="486">
        <f>IF(AL137=0,0,AVERAGE(AL137:AQ139))</f>
        <v>0</v>
      </c>
      <c r="AM141" s="486"/>
      <c r="AN141" s="486"/>
      <c r="AO141" s="486"/>
      <c r="AP141" s="486"/>
      <c r="AQ141" s="486"/>
      <c r="AR141" s="459">
        <f>IF(Z141=0,0,BD141/Z141)</f>
        <v>0</v>
      </c>
      <c r="AS141" s="460"/>
      <c r="AT141" s="460"/>
      <c r="AU141" s="460"/>
      <c r="AV141" s="460"/>
      <c r="AW141" s="461"/>
      <c r="AX141" s="459">
        <f>IF(AF141=0,0,BD141/AF141)</f>
        <v>0</v>
      </c>
      <c r="AY141" s="460"/>
      <c r="AZ141" s="460"/>
      <c r="BA141" s="460"/>
      <c r="BB141" s="460"/>
      <c r="BC141" s="461"/>
      <c r="BD141" s="462">
        <f>IF(BD137=0,0,AVERAGE(BD137:BI139))</f>
        <v>0</v>
      </c>
      <c r="BE141" s="462"/>
      <c r="BF141" s="462"/>
      <c r="BG141" s="462"/>
      <c r="BH141" s="462"/>
      <c r="BI141" s="462"/>
      <c r="BJ141" s="4"/>
      <c r="BK141" s="4"/>
      <c r="BL141" s="151" t="str">
        <f t="shared" si="1"/>
        <v/>
      </c>
      <c r="BM141" s="152" t="str">
        <f t="shared" si="3"/>
        <v/>
      </c>
      <c r="BN141" s="166" t="str">
        <f t="shared" si="4"/>
        <v/>
      </c>
      <c r="BO141" s="170"/>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row>
    <row r="142" spans="1:223" s="6" customFormat="1" ht="15" customHeight="1" thickBot="1">
      <c r="A142" s="36"/>
      <c r="B142" s="435" t="s">
        <v>99</v>
      </c>
      <c r="C142" s="436"/>
      <c r="D142" s="436"/>
      <c r="E142" s="436"/>
      <c r="F142" s="436"/>
      <c r="G142" s="436"/>
      <c r="H142" s="436"/>
      <c r="I142" s="436"/>
      <c r="J142" s="436"/>
      <c r="K142" s="436"/>
      <c r="L142" s="436"/>
      <c r="M142" s="436"/>
      <c r="N142" s="436"/>
      <c r="O142" s="436"/>
      <c r="P142" s="436"/>
      <c r="Q142" s="436"/>
      <c r="R142" s="437"/>
      <c r="S142" s="438"/>
      <c r="T142" s="439"/>
      <c r="U142" s="439"/>
      <c r="V142" s="439"/>
      <c r="W142" s="439"/>
      <c r="X142" s="439"/>
      <c r="Y142" s="440"/>
      <c r="Z142" s="441">
        <f>W177</f>
        <v>0</v>
      </c>
      <c r="AA142" s="442"/>
      <c r="AB142" s="442"/>
      <c r="AC142" s="442"/>
      <c r="AD142" s="442"/>
      <c r="AE142" s="442"/>
      <c r="AF142" s="443" t="e">
        <f>W179+W180</f>
        <v>#VALUE!</v>
      </c>
      <c r="AG142" s="443"/>
      <c r="AH142" s="443"/>
      <c r="AI142" s="443"/>
      <c r="AJ142" s="443"/>
      <c r="AK142" s="443"/>
      <c r="AL142" s="474" t="str">
        <f>BB14</f>
        <v>avaluoFiscal</v>
      </c>
      <c r="AM142" s="474"/>
      <c r="AN142" s="474"/>
      <c r="AO142" s="474"/>
      <c r="AP142" s="474"/>
      <c r="AQ142" s="474"/>
      <c r="AR142" s="475" t="e">
        <f>IF(BD142=0,0,BD142/Z142)</f>
        <v>#VALUE!</v>
      </c>
      <c r="AS142" s="476"/>
      <c r="AT142" s="476"/>
      <c r="AU142" s="476"/>
      <c r="AV142" s="476"/>
      <c r="AW142" s="477"/>
      <c r="AX142" s="487" t="e">
        <f>BD142/AF142</f>
        <v>#VALUE!</v>
      </c>
      <c r="AY142" s="476"/>
      <c r="AZ142" s="476"/>
      <c r="BA142" s="476"/>
      <c r="BB142" s="476"/>
      <c r="BC142" s="477"/>
      <c r="BD142" s="488" t="e">
        <f>AV192</f>
        <v>#VALUE!</v>
      </c>
      <c r="BE142" s="488"/>
      <c r="BF142" s="488"/>
      <c r="BG142" s="488"/>
      <c r="BH142" s="488"/>
      <c r="BI142" s="488"/>
      <c r="BJ142" s="4"/>
      <c r="BK142" s="4"/>
      <c r="BL142" s="154" t="e">
        <f t="shared" si="1"/>
        <v>#VALUE!</v>
      </c>
      <c r="BM142" s="155" t="e">
        <f t="shared" si="3"/>
        <v>#VALUE!</v>
      </c>
      <c r="BN142" s="156" t="e">
        <f t="shared" si="4"/>
        <v>#VALUE!</v>
      </c>
      <c r="BO142" s="170" t="s">
        <v>251</v>
      </c>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row>
    <row r="143" spans="1:223" s="6" customFormat="1" ht="15" customHeight="1">
      <c r="A143" s="66"/>
      <c r="B143" s="416" t="s">
        <v>200</v>
      </c>
      <c r="C143" s="417"/>
      <c r="D143" s="417"/>
      <c r="E143" s="417"/>
      <c r="F143" s="417"/>
      <c r="G143" s="417"/>
      <c r="H143" s="417"/>
      <c r="I143" s="417"/>
      <c r="J143" s="417"/>
      <c r="K143" s="417"/>
      <c r="L143" s="417"/>
      <c r="M143" s="417"/>
      <c r="N143" s="417"/>
      <c r="O143" s="417"/>
      <c r="P143" s="417"/>
      <c r="Q143" s="417"/>
      <c r="R143" s="418"/>
      <c r="S143" s="425" t="s">
        <v>260</v>
      </c>
      <c r="T143" s="426"/>
      <c r="U143" s="426"/>
      <c r="V143" s="426"/>
      <c r="W143" s="426"/>
      <c r="X143" s="426"/>
      <c r="Y143" s="426"/>
      <c r="Z143" s="426"/>
      <c r="AA143" s="426"/>
      <c r="AB143" s="426"/>
      <c r="AC143" s="426"/>
      <c r="AD143" s="426"/>
      <c r="AE143" s="426"/>
      <c r="AF143" s="426"/>
      <c r="AG143" s="426"/>
      <c r="AH143" s="426"/>
      <c r="AI143" s="426"/>
      <c r="AJ143" s="426"/>
      <c r="AK143" s="426"/>
      <c r="AL143" s="426"/>
      <c r="AM143" s="426"/>
      <c r="AN143" s="426"/>
      <c r="AO143" s="426"/>
      <c r="AP143" s="426"/>
      <c r="AQ143" s="426"/>
      <c r="AR143" s="426"/>
      <c r="AS143" s="426"/>
      <c r="AT143" s="426"/>
      <c r="AU143" s="426"/>
      <c r="AV143" s="426"/>
      <c r="AW143" s="426"/>
      <c r="AX143" s="426"/>
      <c r="AY143" s="426"/>
      <c r="AZ143" s="426"/>
      <c r="BA143" s="426"/>
      <c r="BB143" s="426"/>
      <c r="BC143" s="426"/>
      <c r="BD143" s="426"/>
      <c r="BE143" s="426"/>
      <c r="BF143" s="426"/>
      <c r="BG143" s="426"/>
      <c r="BH143" s="426"/>
      <c r="BI143" s="427"/>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row>
    <row r="144" spans="1:223" s="6" customFormat="1" ht="15" customHeight="1">
      <c r="A144" s="66"/>
      <c r="B144" s="419"/>
      <c r="C144" s="420"/>
      <c r="D144" s="420"/>
      <c r="E144" s="420"/>
      <c r="F144" s="420"/>
      <c r="G144" s="420"/>
      <c r="H144" s="420"/>
      <c r="I144" s="420"/>
      <c r="J144" s="420"/>
      <c r="K144" s="420"/>
      <c r="L144" s="420"/>
      <c r="M144" s="420"/>
      <c r="N144" s="420"/>
      <c r="O144" s="420"/>
      <c r="P144" s="420"/>
      <c r="Q144" s="420"/>
      <c r="R144" s="421"/>
      <c r="S144" s="428"/>
      <c r="T144" s="429"/>
      <c r="U144" s="429"/>
      <c r="V144" s="429"/>
      <c r="W144" s="429"/>
      <c r="X144" s="429"/>
      <c r="Y144" s="429"/>
      <c r="Z144" s="429"/>
      <c r="AA144" s="429"/>
      <c r="AB144" s="429"/>
      <c r="AC144" s="429"/>
      <c r="AD144" s="429"/>
      <c r="AE144" s="429"/>
      <c r="AF144" s="429"/>
      <c r="AG144" s="429"/>
      <c r="AH144" s="429"/>
      <c r="AI144" s="429"/>
      <c r="AJ144" s="429"/>
      <c r="AK144" s="429"/>
      <c r="AL144" s="429"/>
      <c r="AM144" s="429"/>
      <c r="AN144" s="429"/>
      <c r="AO144" s="429"/>
      <c r="AP144" s="429"/>
      <c r="AQ144" s="429"/>
      <c r="AR144" s="429"/>
      <c r="AS144" s="429"/>
      <c r="AT144" s="429"/>
      <c r="AU144" s="429"/>
      <c r="AV144" s="429"/>
      <c r="AW144" s="429"/>
      <c r="AX144" s="429"/>
      <c r="AY144" s="429"/>
      <c r="AZ144" s="429"/>
      <c r="BA144" s="429"/>
      <c r="BB144" s="429"/>
      <c r="BC144" s="429"/>
      <c r="BD144" s="429"/>
      <c r="BE144" s="429"/>
      <c r="BF144" s="429"/>
      <c r="BG144" s="429"/>
      <c r="BH144" s="429"/>
      <c r="BI144" s="430"/>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row>
    <row r="145" spans="1:207" s="6" customFormat="1" ht="15" customHeight="1">
      <c r="A145" s="66"/>
      <c r="B145" s="419"/>
      <c r="C145" s="420"/>
      <c r="D145" s="420"/>
      <c r="E145" s="420"/>
      <c r="F145" s="420"/>
      <c r="G145" s="420"/>
      <c r="H145" s="420"/>
      <c r="I145" s="420"/>
      <c r="J145" s="420"/>
      <c r="K145" s="420"/>
      <c r="L145" s="420"/>
      <c r="M145" s="420"/>
      <c r="N145" s="420"/>
      <c r="O145" s="420"/>
      <c r="P145" s="420"/>
      <c r="Q145" s="420"/>
      <c r="R145" s="421"/>
      <c r="S145" s="428"/>
      <c r="T145" s="429"/>
      <c r="U145" s="429"/>
      <c r="V145" s="429"/>
      <c r="W145" s="429"/>
      <c r="X145" s="429"/>
      <c r="Y145" s="429"/>
      <c r="Z145" s="429"/>
      <c r="AA145" s="429"/>
      <c r="AB145" s="429"/>
      <c r="AC145" s="429"/>
      <c r="AD145" s="429"/>
      <c r="AE145" s="429"/>
      <c r="AF145" s="429"/>
      <c r="AG145" s="429"/>
      <c r="AH145" s="429"/>
      <c r="AI145" s="429"/>
      <c r="AJ145" s="429"/>
      <c r="AK145" s="429"/>
      <c r="AL145" s="429"/>
      <c r="AM145" s="429"/>
      <c r="AN145" s="429"/>
      <c r="AO145" s="429"/>
      <c r="AP145" s="429"/>
      <c r="AQ145" s="429"/>
      <c r="AR145" s="429"/>
      <c r="AS145" s="429"/>
      <c r="AT145" s="429"/>
      <c r="AU145" s="429"/>
      <c r="AV145" s="429"/>
      <c r="AW145" s="429"/>
      <c r="AX145" s="429"/>
      <c r="AY145" s="429"/>
      <c r="AZ145" s="429"/>
      <c r="BA145" s="429"/>
      <c r="BB145" s="429"/>
      <c r="BC145" s="429"/>
      <c r="BD145" s="429"/>
      <c r="BE145" s="429"/>
      <c r="BF145" s="429"/>
      <c r="BG145" s="429"/>
      <c r="BH145" s="429"/>
      <c r="BI145" s="430"/>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row>
    <row r="146" spans="1:207" s="6" customFormat="1" ht="15" customHeight="1">
      <c r="A146" s="66"/>
      <c r="B146" s="419"/>
      <c r="C146" s="420"/>
      <c r="D146" s="420"/>
      <c r="E146" s="420"/>
      <c r="F146" s="420"/>
      <c r="G146" s="420"/>
      <c r="H146" s="420"/>
      <c r="I146" s="420"/>
      <c r="J146" s="420"/>
      <c r="K146" s="420"/>
      <c r="L146" s="420"/>
      <c r="M146" s="420"/>
      <c r="N146" s="420"/>
      <c r="O146" s="420"/>
      <c r="P146" s="420"/>
      <c r="Q146" s="420"/>
      <c r="R146" s="421"/>
      <c r="S146" s="428"/>
      <c r="T146" s="429"/>
      <c r="U146" s="429"/>
      <c r="V146" s="429"/>
      <c r="W146" s="429"/>
      <c r="X146" s="429"/>
      <c r="Y146" s="429"/>
      <c r="Z146" s="429"/>
      <c r="AA146" s="429"/>
      <c r="AB146" s="429"/>
      <c r="AC146" s="429"/>
      <c r="AD146" s="429"/>
      <c r="AE146" s="429"/>
      <c r="AF146" s="429"/>
      <c r="AG146" s="429"/>
      <c r="AH146" s="429"/>
      <c r="AI146" s="429"/>
      <c r="AJ146" s="429"/>
      <c r="AK146" s="429"/>
      <c r="AL146" s="429"/>
      <c r="AM146" s="429"/>
      <c r="AN146" s="429"/>
      <c r="AO146" s="429"/>
      <c r="AP146" s="429"/>
      <c r="AQ146" s="429"/>
      <c r="AR146" s="429"/>
      <c r="AS146" s="429"/>
      <c r="AT146" s="429"/>
      <c r="AU146" s="429"/>
      <c r="AV146" s="429"/>
      <c r="AW146" s="429"/>
      <c r="AX146" s="429"/>
      <c r="AY146" s="429"/>
      <c r="AZ146" s="429"/>
      <c r="BA146" s="429"/>
      <c r="BB146" s="429"/>
      <c r="BC146" s="429"/>
      <c r="BD146" s="429"/>
      <c r="BE146" s="429"/>
      <c r="BF146" s="429"/>
      <c r="BG146" s="429"/>
      <c r="BH146" s="429"/>
      <c r="BI146" s="430"/>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row>
    <row r="147" spans="1:207" s="6" customFormat="1" ht="15" customHeight="1">
      <c r="A147" s="66"/>
      <c r="B147" s="419"/>
      <c r="C147" s="420"/>
      <c r="D147" s="420"/>
      <c r="E147" s="420"/>
      <c r="F147" s="420"/>
      <c r="G147" s="420"/>
      <c r="H147" s="420"/>
      <c r="I147" s="420"/>
      <c r="J147" s="420"/>
      <c r="K147" s="420"/>
      <c r="L147" s="420"/>
      <c r="M147" s="420"/>
      <c r="N147" s="420"/>
      <c r="O147" s="420"/>
      <c r="P147" s="420"/>
      <c r="Q147" s="420"/>
      <c r="R147" s="421"/>
      <c r="S147" s="428"/>
      <c r="T147" s="429"/>
      <c r="U147" s="429"/>
      <c r="V147" s="429"/>
      <c r="W147" s="429"/>
      <c r="X147" s="429"/>
      <c r="Y147" s="429"/>
      <c r="Z147" s="429"/>
      <c r="AA147" s="429"/>
      <c r="AB147" s="429"/>
      <c r="AC147" s="429"/>
      <c r="AD147" s="429"/>
      <c r="AE147" s="429"/>
      <c r="AF147" s="429"/>
      <c r="AG147" s="429"/>
      <c r="AH147" s="429"/>
      <c r="AI147" s="429"/>
      <c r="AJ147" s="429"/>
      <c r="AK147" s="429"/>
      <c r="AL147" s="429"/>
      <c r="AM147" s="429"/>
      <c r="AN147" s="429"/>
      <c r="AO147" s="429"/>
      <c r="AP147" s="429"/>
      <c r="AQ147" s="429"/>
      <c r="AR147" s="429"/>
      <c r="AS147" s="429"/>
      <c r="AT147" s="429"/>
      <c r="AU147" s="429"/>
      <c r="AV147" s="429"/>
      <c r="AW147" s="429"/>
      <c r="AX147" s="429"/>
      <c r="AY147" s="429"/>
      <c r="AZ147" s="429"/>
      <c r="BA147" s="429"/>
      <c r="BB147" s="429"/>
      <c r="BC147" s="429"/>
      <c r="BD147" s="429"/>
      <c r="BE147" s="429"/>
      <c r="BF147" s="429"/>
      <c r="BG147" s="429"/>
      <c r="BH147" s="429"/>
      <c r="BI147" s="430"/>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row>
    <row r="148" spans="1:207" s="6" customFormat="1" ht="15" customHeight="1">
      <c r="A148" s="66"/>
      <c r="B148" s="419"/>
      <c r="C148" s="420"/>
      <c r="D148" s="420"/>
      <c r="E148" s="420"/>
      <c r="F148" s="420"/>
      <c r="G148" s="420"/>
      <c r="H148" s="420"/>
      <c r="I148" s="420"/>
      <c r="J148" s="420"/>
      <c r="K148" s="420"/>
      <c r="L148" s="420"/>
      <c r="M148" s="420"/>
      <c r="N148" s="420"/>
      <c r="O148" s="420"/>
      <c r="P148" s="420"/>
      <c r="Q148" s="420"/>
      <c r="R148" s="421"/>
      <c r="S148" s="428"/>
      <c r="T148" s="429"/>
      <c r="U148" s="429"/>
      <c r="V148" s="429"/>
      <c r="W148" s="429"/>
      <c r="X148" s="429"/>
      <c r="Y148" s="429"/>
      <c r="Z148" s="429"/>
      <c r="AA148" s="429"/>
      <c r="AB148" s="429"/>
      <c r="AC148" s="429"/>
      <c r="AD148" s="429"/>
      <c r="AE148" s="429"/>
      <c r="AF148" s="429"/>
      <c r="AG148" s="429"/>
      <c r="AH148" s="429"/>
      <c r="AI148" s="429"/>
      <c r="AJ148" s="429"/>
      <c r="AK148" s="429"/>
      <c r="AL148" s="429"/>
      <c r="AM148" s="429"/>
      <c r="AN148" s="429"/>
      <c r="AO148" s="429"/>
      <c r="AP148" s="429"/>
      <c r="AQ148" s="429"/>
      <c r="AR148" s="429"/>
      <c r="AS148" s="429"/>
      <c r="AT148" s="429"/>
      <c r="AU148" s="429"/>
      <c r="AV148" s="429"/>
      <c r="AW148" s="429"/>
      <c r="AX148" s="429"/>
      <c r="AY148" s="429"/>
      <c r="AZ148" s="429"/>
      <c r="BA148" s="429"/>
      <c r="BB148" s="429"/>
      <c r="BC148" s="429"/>
      <c r="BD148" s="429"/>
      <c r="BE148" s="429"/>
      <c r="BF148" s="429"/>
      <c r="BG148" s="429"/>
      <c r="BH148" s="429"/>
      <c r="BI148" s="430"/>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row>
    <row r="149" spans="1:207" s="6" customFormat="1" ht="15" customHeight="1">
      <c r="A149" s="66"/>
      <c r="B149" s="419"/>
      <c r="C149" s="420"/>
      <c r="D149" s="420"/>
      <c r="E149" s="420"/>
      <c r="F149" s="420"/>
      <c r="G149" s="420"/>
      <c r="H149" s="420"/>
      <c r="I149" s="420"/>
      <c r="J149" s="420"/>
      <c r="K149" s="420"/>
      <c r="L149" s="420"/>
      <c r="M149" s="420"/>
      <c r="N149" s="420"/>
      <c r="O149" s="420"/>
      <c r="P149" s="420"/>
      <c r="Q149" s="420"/>
      <c r="R149" s="421"/>
      <c r="S149" s="428"/>
      <c r="T149" s="429"/>
      <c r="U149" s="429"/>
      <c r="V149" s="429"/>
      <c r="W149" s="429"/>
      <c r="X149" s="429"/>
      <c r="Y149" s="429"/>
      <c r="Z149" s="429"/>
      <c r="AA149" s="429"/>
      <c r="AB149" s="429"/>
      <c r="AC149" s="429"/>
      <c r="AD149" s="429"/>
      <c r="AE149" s="429"/>
      <c r="AF149" s="429"/>
      <c r="AG149" s="429"/>
      <c r="AH149" s="429"/>
      <c r="AI149" s="429"/>
      <c r="AJ149" s="429"/>
      <c r="AK149" s="429"/>
      <c r="AL149" s="429"/>
      <c r="AM149" s="429"/>
      <c r="AN149" s="429"/>
      <c r="AO149" s="429"/>
      <c r="AP149" s="429"/>
      <c r="AQ149" s="429"/>
      <c r="AR149" s="429"/>
      <c r="AS149" s="429"/>
      <c r="AT149" s="429"/>
      <c r="AU149" s="429"/>
      <c r="AV149" s="429"/>
      <c r="AW149" s="429"/>
      <c r="AX149" s="429"/>
      <c r="AY149" s="429"/>
      <c r="AZ149" s="429"/>
      <c r="BA149" s="429"/>
      <c r="BB149" s="429"/>
      <c r="BC149" s="429"/>
      <c r="BD149" s="429"/>
      <c r="BE149" s="429"/>
      <c r="BF149" s="429"/>
      <c r="BG149" s="429"/>
      <c r="BH149" s="429"/>
      <c r="BI149" s="430"/>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row>
    <row r="150" spans="1:207" s="6" customFormat="1" ht="15" customHeight="1">
      <c r="A150" s="66"/>
      <c r="B150" s="419"/>
      <c r="C150" s="420"/>
      <c r="D150" s="420"/>
      <c r="E150" s="420"/>
      <c r="F150" s="420"/>
      <c r="G150" s="420"/>
      <c r="H150" s="420"/>
      <c r="I150" s="420"/>
      <c r="J150" s="420"/>
      <c r="K150" s="420"/>
      <c r="L150" s="420"/>
      <c r="M150" s="420"/>
      <c r="N150" s="420"/>
      <c r="O150" s="420"/>
      <c r="P150" s="420"/>
      <c r="Q150" s="420"/>
      <c r="R150" s="421"/>
      <c r="S150" s="428"/>
      <c r="T150" s="429"/>
      <c r="U150" s="429"/>
      <c r="V150" s="429"/>
      <c r="W150" s="429"/>
      <c r="X150" s="429"/>
      <c r="Y150" s="429"/>
      <c r="Z150" s="429"/>
      <c r="AA150" s="429"/>
      <c r="AB150" s="429"/>
      <c r="AC150" s="429"/>
      <c r="AD150" s="429"/>
      <c r="AE150" s="429"/>
      <c r="AF150" s="429"/>
      <c r="AG150" s="429"/>
      <c r="AH150" s="429"/>
      <c r="AI150" s="429"/>
      <c r="AJ150" s="429"/>
      <c r="AK150" s="429"/>
      <c r="AL150" s="429"/>
      <c r="AM150" s="429"/>
      <c r="AN150" s="429"/>
      <c r="AO150" s="429"/>
      <c r="AP150" s="429"/>
      <c r="AQ150" s="429"/>
      <c r="AR150" s="429"/>
      <c r="AS150" s="429"/>
      <c r="AT150" s="429"/>
      <c r="AU150" s="429"/>
      <c r="AV150" s="429"/>
      <c r="AW150" s="429"/>
      <c r="AX150" s="429"/>
      <c r="AY150" s="429"/>
      <c r="AZ150" s="429"/>
      <c r="BA150" s="429"/>
      <c r="BB150" s="429"/>
      <c r="BC150" s="429"/>
      <c r="BD150" s="429"/>
      <c r="BE150" s="429"/>
      <c r="BF150" s="429"/>
      <c r="BG150" s="429"/>
      <c r="BH150" s="429"/>
      <c r="BI150" s="430"/>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row>
    <row r="151" spans="1:207" s="6" customFormat="1" ht="15" customHeight="1">
      <c r="A151" s="66"/>
      <c r="B151" s="419"/>
      <c r="C151" s="420"/>
      <c r="D151" s="420"/>
      <c r="E151" s="420"/>
      <c r="F151" s="420"/>
      <c r="G151" s="420"/>
      <c r="H151" s="420"/>
      <c r="I151" s="420"/>
      <c r="J151" s="420"/>
      <c r="K151" s="420"/>
      <c r="L151" s="420"/>
      <c r="M151" s="420"/>
      <c r="N151" s="420"/>
      <c r="O151" s="420"/>
      <c r="P151" s="420"/>
      <c r="Q151" s="420"/>
      <c r="R151" s="421"/>
      <c r="S151" s="428"/>
      <c r="T151" s="429"/>
      <c r="U151" s="429"/>
      <c r="V151" s="429"/>
      <c r="W151" s="429"/>
      <c r="X151" s="429"/>
      <c r="Y151" s="429"/>
      <c r="Z151" s="429"/>
      <c r="AA151" s="429"/>
      <c r="AB151" s="429"/>
      <c r="AC151" s="429"/>
      <c r="AD151" s="429"/>
      <c r="AE151" s="429"/>
      <c r="AF151" s="429"/>
      <c r="AG151" s="429"/>
      <c r="AH151" s="429"/>
      <c r="AI151" s="429"/>
      <c r="AJ151" s="429"/>
      <c r="AK151" s="429"/>
      <c r="AL151" s="429"/>
      <c r="AM151" s="429"/>
      <c r="AN151" s="429"/>
      <c r="AO151" s="429"/>
      <c r="AP151" s="429"/>
      <c r="AQ151" s="429"/>
      <c r="AR151" s="429"/>
      <c r="AS151" s="429"/>
      <c r="AT151" s="429"/>
      <c r="AU151" s="429"/>
      <c r="AV151" s="429"/>
      <c r="AW151" s="429"/>
      <c r="AX151" s="429"/>
      <c r="AY151" s="429"/>
      <c r="AZ151" s="429"/>
      <c r="BA151" s="429"/>
      <c r="BB151" s="429"/>
      <c r="BC151" s="429"/>
      <c r="BD151" s="429"/>
      <c r="BE151" s="429"/>
      <c r="BF151" s="429"/>
      <c r="BG151" s="429"/>
      <c r="BH151" s="429"/>
      <c r="BI151" s="430"/>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row>
    <row r="152" spans="1:207" s="6" customFormat="1" ht="15" customHeight="1">
      <c r="A152" s="66"/>
      <c r="B152" s="419"/>
      <c r="C152" s="420"/>
      <c r="D152" s="420"/>
      <c r="E152" s="420"/>
      <c r="F152" s="420"/>
      <c r="G152" s="420"/>
      <c r="H152" s="420"/>
      <c r="I152" s="420"/>
      <c r="J152" s="420"/>
      <c r="K152" s="420"/>
      <c r="L152" s="420"/>
      <c r="M152" s="420"/>
      <c r="N152" s="420"/>
      <c r="O152" s="420"/>
      <c r="P152" s="420"/>
      <c r="Q152" s="420"/>
      <c r="R152" s="421"/>
      <c r="S152" s="428"/>
      <c r="T152" s="429"/>
      <c r="U152" s="429"/>
      <c r="V152" s="429"/>
      <c r="W152" s="429"/>
      <c r="X152" s="429"/>
      <c r="Y152" s="429"/>
      <c r="Z152" s="429"/>
      <c r="AA152" s="429"/>
      <c r="AB152" s="429"/>
      <c r="AC152" s="429"/>
      <c r="AD152" s="429"/>
      <c r="AE152" s="429"/>
      <c r="AF152" s="429"/>
      <c r="AG152" s="429"/>
      <c r="AH152" s="429"/>
      <c r="AI152" s="429"/>
      <c r="AJ152" s="429"/>
      <c r="AK152" s="429"/>
      <c r="AL152" s="429"/>
      <c r="AM152" s="429"/>
      <c r="AN152" s="429"/>
      <c r="AO152" s="429"/>
      <c r="AP152" s="429"/>
      <c r="AQ152" s="429"/>
      <c r="AR152" s="429"/>
      <c r="AS152" s="429"/>
      <c r="AT152" s="429"/>
      <c r="AU152" s="429"/>
      <c r="AV152" s="429"/>
      <c r="AW152" s="429"/>
      <c r="AX152" s="429"/>
      <c r="AY152" s="429"/>
      <c r="AZ152" s="429"/>
      <c r="BA152" s="429"/>
      <c r="BB152" s="429"/>
      <c r="BC152" s="429"/>
      <c r="BD152" s="429"/>
      <c r="BE152" s="429"/>
      <c r="BF152" s="429"/>
      <c r="BG152" s="429"/>
      <c r="BH152" s="429"/>
      <c r="BI152" s="430"/>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row>
    <row r="153" spans="1:207" s="6" customFormat="1" ht="15" customHeight="1">
      <c r="A153" s="66"/>
      <c r="B153" s="419"/>
      <c r="C153" s="420"/>
      <c r="D153" s="420"/>
      <c r="E153" s="420"/>
      <c r="F153" s="420"/>
      <c r="G153" s="420"/>
      <c r="H153" s="420"/>
      <c r="I153" s="420"/>
      <c r="J153" s="420"/>
      <c r="K153" s="420"/>
      <c r="L153" s="420"/>
      <c r="M153" s="420"/>
      <c r="N153" s="420"/>
      <c r="O153" s="420"/>
      <c r="P153" s="420"/>
      <c r="Q153" s="420"/>
      <c r="R153" s="421"/>
      <c r="S153" s="428"/>
      <c r="T153" s="429"/>
      <c r="U153" s="429"/>
      <c r="V153" s="429"/>
      <c r="W153" s="429"/>
      <c r="X153" s="429"/>
      <c r="Y153" s="429"/>
      <c r="Z153" s="429"/>
      <c r="AA153" s="429"/>
      <c r="AB153" s="429"/>
      <c r="AC153" s="429"/>
      <c r="AD153" s="429"/>
      <c r="AE153" s="429"/>
      <c r="AF153" s="429"/>
      <c r="AG153" s="429"/>
      <c r="AH153" s="429"/>
      <c r="AI153" s="429"/>
      <c r="AJ153" s="429"/>
      <c r="AK153" s="429"/>
      <c r="AL153" s="429"/>
      <c r="AM153" s="429"/>
      <c r="AN153" s="429"/>
      <c r="AO153" s="429"/>
      <c r="AP153" s="429"/>
      <c r="AQ153" s="429"/>
      <c r="AR153" s="429"/>
      <c r="AS153" s="429"/>
      <c r="AT153" s="429"/>
      <c r="AU153" s="429"/>
      <c r="AV153" s="429"/>
      <c r="AW153" s="429"/>
      <c r="AX153" s="429"/>
      <c r="AY153" s="429"/>
      <c r="AZ153" s="429"/>
      <c r="BA153" s="429"/>
      <c r="BB153" s="429"/>
      <c r="BC153" s="429"/>
      <c r="BD153" s="429"/>
      <c r="BE153" s="429"/>
      <c r="BF153" s="429"/>
      <c r="BG153" s="429"/>
      <c r="BH153" s="429"/>
      <c r="BI153" s="430"/>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row>
    <row r="154" spans="1:207" s="6" customFormat="1" ht="15" customHeight="1">
      <c r="A154" s="66"/>
      <c r="B154" s="419"/>
      <c r="C154" s="420"/>
      <c r="D154" s="420"/>
      <c r="E154" s="420"/>
      <c r="F154" s="420"/>
      <c r="G154" s="420"/>
      <c r="H154" s="420"/>
      <c r="I154" s="420"/>
      <c r="J154" s="420"/>
      <c r="K154" s="420"/>
      <c r="L154" s="420"/>
      <c r="M154" s="420"/>
      <c r="N154" s="420"/>
      <c r="O154" s="420"/>
      <c r="P154" s="420"/>
      <c r="Q154" s="420"/>
      <c r="R154" s="421"/>
      <c r="S154" s="428"/>
      <c r="T154" s="429"/>
      <c r="U154" s="429"/>
      <c r="V154" s="429"/>
      <c r="W154" s="429"/>
      <c r="X154" s="429"/>
      <c r="Y154" s="429"/>
      <c r="Z154" s="429"/>
      <c r="AA154" s="429"/>
      <c r="AB154" s="429"/>
      <c r="AC154" s="429"/>
      <c r="AD154" s="429"/>
      <c r="AE154" s="429"/>
      <c r="AF154" s="429"/>
      <c r="AG154" s="429"/>
      <c r="AH154" s="429"/>
      <c r="AI154" s="429"/>
      <c r="AJ154" s="429"/>
      <c r="AK154" s="429"/>
      <c r="AL154" s="429"/>
      <c r="AM154" s="429"/>
      <c r="AN154" s="429"/>
      <c r="AO154" s="429"/>
      <c r="AP154" s="429"/>
      <c r="AQ154" s="429"/>
      <c r="AR154" s="429"/>
      <c r="AS154" s="429"/>
      <c r="AT154" s="429"/>
      <c r="AU154" s="429"/>
      <c r="AV154" s="429"/>
      <c r="AW154" s="429"/>
      <c r="AX154" s="429"/>
      <c r="AY154" s="429"/>
      <c r="AZ154" s="429"/>
      <c r="BA154" s="429"/>
      <c r="BB154" s="429"/>
      <c r="BC154" s="429"/>
      <c r="BD154" s="429"/>
      <c r="BE154" s="429"/>
      <c r="BF154" s="429"/>
      <c r="BG154" s="429"/>
      <c r="BH154" s="429"/>
      <c r="BI154" s="430"/>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row>
    <row r="155" spans="1:207" s="6" customFormat="1" ht="15" customHeight="1">
      <c r="A155" s="66"/>
      <c r="B155" s="419"/>
      <c r="C155" s="420"/>
      <c r="D155" s="420"/>
      <c r="E155" s="420"/>
      <c r="F155" s="420"/>
      <c r="G155" s="420"/>
      <c r="H155" s="420"/>
      <c r="I155" s="420"/>
      <c r="J155" s="420"/>
      <c r="K155" s="420"/>
      <c r="L155" s="420"/>
      <c r="M155" s="420"/>
      <c r="N155" s="420"/>
      <c r="O155" s="420"/>
      <c r="P155" s="420"/>
      <c r="Q155" s="420"/>
      <c r="R155" s="421"/>
      <c r="S155" s="428"/>
      <c r="T155" s="429"/>
      <c r="U155" s="429"/>
      <c r="V155" s="429"/>
      <c r="W155" s="429"/>
      <c r="X155" s="429"/>
      <c r="Y155" s="429"/>
      <c r="Z155" s="429"/>
      <c r="AA155" s="429"/>
      <c r="AB155" s="429"/>
      <c r="AC155" s="429"/>
      <c r="AD155" s="429"/>
      <c r="AE155" s="429"/>
      <c r="AF155" s="429"/>
      <c r="AG155" s="429"/>
      <c r="AH155" s="429"/>
      <c r="AI155" s="429"/>
      <c r="AJ155" s="429"/>
      <c r="AK155" s="429"/>
      <c r="AL155" s="429"/>
      <c r="AM155" s="429"/>
      <c r="AN155" s="429"/>
      <c r="AO155" s="429"/>
      <c r="AP155" s="429"/>
      <c r="AQ155" s="429"/>
      <c r="AR155" s="429"/>
      <c r="AS155" s="429"/>
      <c r="AT155" s="429"/>
      <c r="AU155" s="429"/>
      <c r="AV155" s="429"/>
      <c r="AW155" s="429"/>
      <c r="AX155" s="429"/>
      <c r="AY155" s="429"/>
      <c r="AZ155" s="429"/>
      <c r="BA155" s="429"/>
      <c r="BB155" s="429"/>
      <c r="BC155" s="429"/>
      <c r="BD155" s="429"/>
      <c r="BE155" s="429"/>
      <c r="BF155" s="429"/>
      <c r="BG155" s="429"/>
      <c r="BH155" s="429"/>
      <c r="BI155" s="430"/>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row>
    <row r="156" spans="1:207" s="6" customFormat="1" ht="15" customHeight="1">
      <c r="A156" s="66"/>
      <c r="B156" s="419"/>
      <c r="C156" s="420"/>
      <c r="D156" s="420"/>
      <c r="E156" s="420"/>
      <c r="F156" s="420"/>
      <c r="G156" s="420"/>
      <c r="H156" s="420"/>
      <c r="I156" s="420"/>
      <c r="J156" s="420"/>
      <c r="K156" s="420"/>
      <c r="L156" s="420"/>
      <c r="M156" s="420"/>
      <c r="N156" s="420"/>
      <c r="O156" s="420"/>
      <c r="P156" s="420"/>
      <c r="Q156" s="420"/>
      <c r="R156" s="421"/>
      <c r="S156" s="428"/>
      <c r="T156" s="429"/>
      <c r="U156" s="429"/>
      <c r="V156" s="429"/>
      <c r="W156" s="429"/>
      <c r="X156" s="429"/>
      <c r="Y156" s="429"/>
      <c r="Z156" s="429"/>
      <c r="AA156" s="429"/>
      <c r="AB156" s="429"/>
      <c r="AC156" s="429"/>
      <c r="AD156" s="429"/>
      <c r="AE156" s="429"/>
      <c r="AF156" s="429"/>
      <c r="AG156" s="429"/>
      <c r="AH156" s="429"/>
      <c r="AI156" s="429"/>
      <c r="AJ156" s="429"/>
      <c r="AK156" s="429"/>
      <c r="AL156" s="429"/>
      <c r="AM156" s="429"/>
      <c r="AN156" s="429"/>
      <c r="AO156" s="429"/>
      <c r="AP156" s="429"/>
      <c r="AQ156" s="429"/>
      <c r="AR156" s="429"/>
      <c r="AS156" s="429"/>
      <c r="AT156" s="429"/>
      <c r="AU156" s="429"/>
      <c r="AV156" s="429"/>
      <c r="AW156" s="429"/>
      <c r="AX156" s="429"/>
      <c r="AY156" s="429"/>
      <c r="AZ156" s="429"/>
      <c r="BA156" s="429"/>
      <c r="BB156" s="429"/>
      <c r="BC156" s="429"/>
      <c r="BD156" s="429"/>
      <c r="BE156" s="429"/>
      <c r="BF156" s="429"/>
      <c r="BG156" s="429"/>
      <c r="BH156" s="429"/>
      <c r="BI156" s="430"/>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row>
    <row r="157" spans="1:207" s="6" customFormat="1" ht="15" customHeight="1">
      <c r="A157" s="66"/>
      <c r="B157" s="419"/>
      <c r="C157" s="420"/>
      <c r="D157" s="420"/>
      <c r="E157" s="420"/>
      <c r="F157" s="420"/>
      <c r="G157" s="420"/>
      <c r="H157" s="420"/>
      <c r="I157" s="420"/>
      <c r="J157" s="420"/>
      <c r="K157" s="420"/>
      <c r="L157" s="420"/>
      <c r="M157" s="420"/>
      <c r="N157" s="420"/>
      <c r="O157" s="420"/>
      <c r="P157" s="420"/>
      <c r="Q157" s="420"/>
      <c r="R157" s="421"/>
      <c r="S157" s="428"/>
      <c r="T157" s="429"/>
      <c r="U157" s="429"/>
      <c r="V157" s="429"/>
      <c r="W157" s="429"/>
      <c r="X157" s="429"/>
      <c r="Y157" s="429"/>
      <c r="Z157" s="429"/>
      <c r="AA157" s="429"/>
      <c r="AB157" s="429"/>
      <c r="AC157" s="429"/>
      <c r="AD157" s="429"/>
      <c r="AE157" s="429"/>
      <c r="AF157" s="429"/>
      <c r="AG157" s="429"/>
      <c r="AH157" s="429"/>
      <c r="AI157" s="429"/>
      <c r="AJ157" s="429"/>
      <c r="AK157" s="429"/>
      <c r="AL157" s="429"/>
      <c r="AM157" s="429"/>
      <c r="AN157" s="429"/>
      <c r="AO157" s="429"/>
      <c r="AP157" s="429"/>
      <c r="AQ157" s="429"/>
      <c r="AR157" s="429"/>
      <c r="AS157" s="429"/>
      <c r="AT157" s="429"/>
      <c r="AU157" s="429"/>
      <c r="AV157" s="429"/>
      <c r="AW157" s="429"/>
      <c r="AX157" s="429"/>
      <c r="AY157" s="429"/>
      <c r="AZ157" s="429"/>
      <c r="BA157" s="429"/>
      <c r="BB157" s="429"/>
      <c r="BC157" s="429"/>
      <c r="BD157" s="429"/>
      <c r="BE157" s="429"/>
      <c r="BF157" s="429"/>
      <c r="BG157" s="429"/>
      <c r="BH157" s="429"/>
      <c r="BI157" s="430"/>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row>
    <row r="158" spans="1:207" s="6" customFormat="1" ht="15" customHeight="1">
      <c r="A158" s="66"/>
      <c r="B158" s="419"/>
      <c r="C158" s="420"/>
      <c r="D158" s="420"/>
      <c r="E158" s="420"/>
      <c r="F158" s="420"/>
      <c r="G158" s="420"/>
      <c r="H158" s="420"/>
      <c r="I158" s="420"/>
      <c r="J158" s="420"/>
      <c r="K158" s="420"/>
      <c r="L158" s="420"/>
      <c r="M158" s="420"/>
      <c r="N158" s="420"/>
      <c r="O158" s="420"/>
      <c r="P158" s="420"/>
      <c r="Q158" s="420"/>
      <c r="R158" s="421"/>
      <c r="S158" s="428"/>
      <c r="T158" s="429"/>
      <c r="U158" s="429"/>
      <c r="V158" s="429"/>
      <c r="W158" s="429"/>
      <c r="X158" s="429"/>
      <c r="Y158" s="429"/>
      <c r="Z158" s="429"/>
      <c r="AA158" s="429"/>
      <c r="AB158" s="429"/>
      <c r="AC158" s="429"/>
      <c r="AD158" s="429"/>
      <c r="AE158" s="429"/>
      <c r="AF158" s="429"/>
      <c r="AG158" s="429"/>
      <c r="AH158" s="429"/>
      <c r="AI158" s="429"/>
      <c r="AJ158" s="429"/>
      <c r="AK158" s="429"/>
      <c r="AL158" s="429"/>
      <c r="AM158" s="429"/>
      <c r="AN158" s="429"/>
      <c r="AO158" s="429"/>
      <c r="AP158" s="429"/>
      <c r="AQ158" s="429"/>
      <c r="AR158" s="429"/>
      <c r="AS158" s="429"/>
      <c r="AT158" s="429"/>
      <c r="AU158" s="429"/>
      <c r="AV158" s="429"/>
      <c r="AW158" s="429"/>
      <c r="AX158" s="429"/>
      <c r="AY158" s="429"/>
      <c r="AZ158" s="429"/>
      <c r="BA158" s="429"/>
      <c r="BB158" s="429"/>
      <c r="BC158" s="429"/>
      <c r="BD158" s="429"/>
      <c r="BE158" s="429"/>
      <c r="BF158" s="429"/>
      <c r="BG158" s="429"/>
      <c r="BH158" s="429"/>
      <c r="BI158" s="430"/>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row>
    <row r="159" spans="1:207" s="6" customFormat="1" ht="15" customHeight="1">
      <c r="A159" s="66"/>
      <c r="B159" s="419"/>
      <c r="C159" s="420"/>
      <c r="D159" s="420"/>
      <c r="E159" s="420"/>
      <c r="F159" s="420"/>
      <c r="G159" s="420"/>
      <c r="H159" s="420"/>
      <c r="I159" s="420"/>
      <c r="J159" s="420"/>
      <c r="K159" s="420"/>
      <c r="L159" s="420"/>
      <c r="M159" s="420"/>
      <c r="N159" s="420"/>
      <c r="O159" s="420"/>
      <c r="P159" s="420"/>
      <c r="Q159" s="420"/>
      <c r="R159" s="421"/>
      <c r="S159" s="428"/>
      <c r="T159" s="429"/>
      <c r="U159" s="429"/>
      <c r="V159" s="429"/>
      <c r="W159" s="429"/>
      <c r="X159" s="429"/>
      <c r="Y159" s="429"/>
      <c r="Z159" s="429"/>
      <c r="AA159" s="429"/>
      <c r="AB159" s="429"/>
      <c r="AC159" s="429"/>
      <c r="AD159" s="429"/>
      <c r="AE159" s="429"/>
      <c r="AF159" s="429"/>
      <c r="AG159" s="429"/>
      <c r="AH159" s="429"/>
      <c r="AI159" s="429"/>
      <c r="AJ159" s="429"/>
      <c r="AK159" s="429"/>
      <c r="AL159" s="429"/>
      <c r="AM159" s="429"/>
      <c r="AN159" s="429"/>
      <c r="AO159" s="429"/>
      <c r="AP159" s="429"/>
      <c r="AQ159" s="429"/>
      <c r="AR159" s="429"/>
      <c r="AS159" s="429"/>
      <c r="AT159" s="429"/>
      <c r="AU159" s="429"/>
      <c r="AV159" s="429"/>
      <c r="AW159" s="429"/>
      <c r="AX159" s="429"/>
      <c r="AY159" s="429"/>
      <c r="AZ159" s="429"/>
      <c r="BA159" s="429"/>
      <c r="BB159" s="429"/>
      <c r="BC159" s="429"/>
      <c r="BD159" s="429"/>
      <c r="BE159" s="429"/>
      <c r="BF159" s="429"/>
      <c r="BG159" s="429"/>
      <c r="BH159" s="429"/>
      <c r="BI159" s="430"/>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row>
    <row r="160" spans="1:207" s="6" customFormat="1" ht="15" customHeight="1">
      <c r="A160" s="66"/>
      <c r="B160" s="419"/>
      <c r="C160" s="420"/>
      <c r="D160" s="420"/>
      <c r="E160" s="420"/>
      <c r="F160" s="420"/>
      <c r="G160" s="420"/>
      <c r="H160" s="420"/>
      <c r="I160" s="420"/>
      <c r="J160" s="420"/>
      <c r="K160" s="420"/>
      <c r="L160" s="420"/>
      <c r="M160" s="420"/>
      <c r="N160" s="420"/>
      <c r="O160" s="420"/>
      <c r="P160" s="420"/>
      <c r="Q160" s="420"/>
      <c r="R160" s="421"/>
      <c r="S160" s="428"/>
      <c r="T160" s="429"/>
      <c r="U160" s="429"/>
      <c r="V160" s="429"/>
      <c r="W160" s="429"/>
      <c r="X160" s="429"/>
      <c r="Y160" s="429"/>
      <c r="Z160" s="429"/>
      <c r="AA160" s="429"/>
      <c r="AB160" s="429"/>
      <c r="AC160" s="429"/>
      <c r="AD160" s="429"/>
      <c r="AE160" s="429"/>
      <c r="AF160" s="429"/>
      <c r="AG160" s="429"/>
      <c r="AH160" s="429"/>
      <c r="AI160" s="429"/>
      <c r="AJ160" s="429"/>
      <c r="AK160" s="429"/>
      <c r="AL160" s="429"/>
      <c r="AM160" s="429"/>
      <c r="AN160" s="429"/>
      <c r="AO160" s="429"/>
      <c r="AP160" s="429"/>
      <c r="AQ160" s="429"/>
      <c r="AR160" s="429"/>
      <c r="AS160" s="429"/>
      <c r="AT160" s="429"/>
      <c r="AU160" s="429"/>
      <c r="AV160" s="429"/>
      <c r="AW160" s="429"/>
      <c r="AX160" s="429"/>
      <c r="AY160" s="429"/>
      <c r="AZ160" s="429"/>
      <c r="BA160" s="429"/>
      <c r="BB160" s="429"/>
      <c r="BC160" s="429"/>
      <c r="BD160" s="429"/>
      <c r="BE160" s="429"/>
      <c r="BF160" s="429"/>
      <c r="BG160" s="429"/>
      <c r="BH160" s="429"/>
      <c r="BI160" s="430"/>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row>
    <row r="161" spans="1:207" s="6" customFormat="1" ht="15" customHeight="1">
      <c r="A161" s="66"/>
      <c r="B161" s="419"/>
      <c r="C161" s="420"/>
      <c r="D161" s="420"/>
      <c r="E161" s="420"/>
      <c r="F161" s="420"/>
      <c r="G161" s="420"/>
      <c r="H161" s="420"/>
      <c r="I161" s="420"/>
      <c r="J161" s="420"/>
      <c r="K161" s="420"/>
      <c r="L161" s="420"/>
      <c r="M161" s="420"/>
      <c r="N161" s="420"/>
      <c r="O161" s="420"/>
      <c r="P161" s="420"/>
      <c r="Q161" s="420"/>
      <c r="R161" s="421"/>
      <c r="S161" s="428"/>
      <c r="T161" s="429"/>
      <c r="U161" s="429"/>
      <c r="V161" s="429"/>
      <c r="W161" s="429"/>
      <c r="X161" s="429"/>
      <c r="Y161" s="429"/>
      <c r="Z161" s="429"/>
      <c r="AA161" s="429"/>
      <c r="AB161" s="429"/>
      <c r="AC161" s="429"/>
      <c r="AD161" s="429"/>
      <c r="AE161" s="429"/>
      <c r="AF161" s="429"/>
      <c r="AG161" s="429"/>
      <c r="AH161" s="429"/>
      <c r="AI161" s="429"/>
      <c r="AJ161" s="429"/>
      <c r="AK161" s="429"/>
      <c r="AL161" s="429"/>
      <c r="AM161" s="429"/>
      <c r="AN161" s="429"/>
      <c r="AO161" s="429"/>
      <c r="AP161" s="429"/>
      <c r="AQ161" s="429"/>
      <c r="AR161" s="429"/>
      <c r="AS161" s="429"/>
      <c r="AT161" s="429"/>
      <c r="AU161" s="429"/>
      <c r="AV161" s="429"/>
      <c r="AW161" s="429"/>
      <c r="AX161" s="429"/>
      <c r="AY161" s="429"/>
      <c r="AZ161" s="429"/>
      <c r="BA161" s="429"/>
      <c r="BB161" s="429"/>
      <c r="BC161" s="429"/>
      <c r="BD161" s="429"/>
      <c r="BE161" s="429"/>
      <c r="BF161" s="429"/>
      <c r="BG161" s="429"/>
      <c r="BH161" s="429"/>
      <c r="BI161" s="430"/>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row>
    <row r="162" spans="1:207" s="6" customFormat="1" ht="15" customHeight="1">
      <c r="A162" s="66"/>
      <c r="B162" s="419"/>
      <c r="C162" s="420"/>
      <c r="D162" s="420"/>
      <c r="E162" s="420"/>
      <c r="F162" s="420"/>
      <c r="G162" s="420"/>
      <c r="H162" s="420"/>
      <c r="I162" s="420"/>
      <c r="J162" s="420"/>
      <c r="K162" s="420"/>
      <c r="L162" s="420"/>
      <c r="M162" s="420"/>
      <c r="N162" s="420"/>
      <c r="O162" s="420"/>
      <c r="P162" s="420"/>
      <c r="Q162" s="420"/>
      <c r="R162" s="421"/>
      <c r="S162" s="428"/>
      <c r="T162" s="429"/>
      <c r="U162" s="429"/>
      <c r="V162" s="429"/>
      <c r="W162" s="429"/>
      <c r="X162" s="429"/>
      <c r="Y162" s="429"/>
      <c r="Z162" s="429"/>
      <c r="AA162" s="429"/>
      <c r="AB162" s="429"/>
      <c r="AC162" s="429"/>
      <c r="AD162" s="429"/>
      <c r="AE162" s="429"/>
      <c r="AF162" s="429"/>
      <c r="AG162" s="429"/>
      <c r="AH162" s="429"/>
      <c r="AI162" s="429"/>
      <c r="AJ162" s="429"/>
      <c r="AK162" s="429"/>
      <c r="AL162" s="429"/>
      <c r="AM162" s="429"/>
      <c r="AN162" s="429"/>
      <c r="AO162" s="429"/>
      <c r="AP162" s="429"/>
      <c r="AQ162" s="429"/>
      <c r="AR162" s="429"/>
      <c r="AS162" s="429"/>
      <c r="AT162" s="429"/>
      <c r="AU162" s="429"/>
      <c r="AV162" s="429"/>
      <c r="AW162" s="429"/>
      <c r="AX162" s="429"/>
      <c r="AY162" s="429"/>
      <c r="AZ162" s="429"/>
      <c r="BA162" s="429"/>
      <c r="BB162" s="429"/>
      <c r="BC162" s="429"/>
      <c r="BD162" s="429"/>
      <c r="BE162" s="429"/>
      <c r="BF162" s="429"/>
      <c r="BG162" s="429"/>
      <c r="BH162" s="429"/>
      <c r="BI162" s="430"/>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row>
    <row r="163" spans="1:207" s="6" customFormat="1" ht="15" customHeight="1">
      <c r="A163" s="66"/>
      <c r="B163" s="419"/>
      <c r="C163" s="420"/>
      <c r="D163" s="420"/>
      <c r="E163" s="420"/>
      <c r="F163" s="420"/>
      <c r="G163" s="420"/>
      <c r="H163" s="420"/>
      <c r="I163" s="420"/>
      <c r="J163" s="420"/>
      <c r="K163" s="420"/>
      <c r="L163" s="420"/>
      <c r="M163" s="420"/>
      <c r="N163" s="420"/>
      <c r="O163" s="420"/>
      <c r="P163" s="420"/>
      <c r="Q163" s="420"/>
      <c r="R163" s="421"/>
      <c r="S163" s="428"/>
      <c r="T163" s="429"/>
      <c r="U163" s="429"/>
      <c r="V163" s="429"/>
      <c r="W163" s="429"/>
      <c r="X163" s="429"/>
      <c r="Y163" s="429"/>
      <c r="Z163" s="429"/>
      <c r="AA163" s="429"/>
      <c r="AB163" s="429"/>
      <c r="AC163" s="429"/>
      <c r="AD163" s="429"/>
      <c r="AE163" s="429"/>
      <c r="AF163" s="429"/>
      <c r="AG163" s="429"/>
      <c r="AH163" s="429"/>
      <c r="AI163" s="429"/>
      <c r="AJ163" s="429"/>
      <c r="AK163" s="429"/>
      <c r="AL163" s="429"/>
      <c r="AM163" s="429"/>
      <c r="AN163" s="429"/>
      <c r="AO163" s="429"/>
      <c r="AP163" s="429"/>
      <c r="AQ163" s="429"/>
      <c r="AR163" s="429"/>
      <c r="AS163" s="429"/>
      <c r="AT163" s="429"/>
      <c r="AU163" s="429"/>
      <c r="AV163" s="429"/>
      <c r="AW163" s="429"/>
      <c r="AX163" s="429"/>
      <c r="AY163" s="429"/>
      <c r="AZ163" s="429"/>
      <c r="BA163" s="429"/>
      <c r="BB163" s="429"/>
      <c r="BC163" s="429"/>
      <c r="BD163" s="429"/>
      <c r="BE163" s="429"/>
      <c r="BF163" s="429"/>
      <c r="BG163" s="429"/>
      <c r="BH163" s="429"/>
      <c r="BI163" s="430"/>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row>
    <row r="164" spans="1:207" s="6" customFormat="1" ht="15" customHeight="1">
      <c r="A164" s="66"/>
      <c r="B164" s="419"/>
      <c r="C164" s="420"/>
      <c r="D164" s="420"/>
      <c r="E164" s="420"/>
      <c r="F164" s="420"/>
      <c r="G164" s="420"/>
      <c r="H164" s="420"/>
      <c r="I164" s="420"/>
      <c r="J164" s="420"/>
      <c r="K164" s="420"/>
      <c r="L164" s="420"/>
      <c r="M164" s="420"/>
      <c r="N164" s="420"/>
      <c r="O164" s="420"/>
      <c r="P164" s="420"/>
      <c r="Q164" s="420"/>
      <c r="R164" s="421"/>
      <c r="S164" s="428"/>
      <c r="T164" s="429"/>
      <c r="U164" s="429"/>
      <c r="V164" s="429"/>
      <c r="W164" s="429"/>
      <c r="X164" s="429"/>
      <c r="Y164" s="429"/>
      <c r="Z164" s="429"/>
      <c r="AA164" s="429"/>
      <c r="AB164" s="429"/>
      <c r="AC164" s="429"/>
      <c r="AD164" s="429"/>
      <c r="AE164" s="429"/>
      <c r="AF164" s="429"/>
      <c r="AG164" s="429"/>
      <c r="AH164" s="429"/>
      <c r="AI164" s="429"/>
      <c r="AJ164" s="429"/>
      <c r="AK164" s="429"/>
      <c r="AL164" s="429"/>
      <c r="AM164" s="429"/>
      <c r="AN164" s="429"/>
      <c r="AO164" s="429"/>
      <c r="AP164" s="429"/>
      <c r="AQ164" s="429"/>
      <c r="AR164" s="429"/>
      <c r="AS164" s="429"/>
      <c r="AT164" s="429"/>
      <c r="AU164" s="429"/>
      <c r="AV164" s="429"/>
      <c r="AW164" s="429"/>
      <c r="AX164" s="429"/>
      <c r="AY164" s="429"/>
      <c r="AZ164" s="429"/>
      <c r="BA164" s="429"/>
      <c r="BB164" s="429"/>
      <c r="BC164" s="429"/>
      <c r="BD164" s="429"/>
      <c r="BE164" s="429"/>
      <c r="BF164" s="429"/>
      <c r="BG164" s="429"/>
      <c r="BH164" s="429"/>
      <c r="BI164" s="430"/>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row>
    <row r="165" spans="1:207" s="6" customFormat="1" ht="15" customHeight="1">
      <c r="A165" s="66"/>
      <c r="B165" s="419"/>
      <c r="C165" s="420"/>
      <c r="D165" s="420"/>
      <c r="E165" s="420"/>
      <c r="F165" s="420"/>
      <c r="G165" s="420"/>
      <c r="H165" s="420"/>
      <c r="I165" s="420"/>
      <c r="J165" s="420"/>
      <c r="K165" s="420"/>
      <c r="L165" s="420"/>
      <c r="M165" s="420"/>
      <c r="N165" s="420"/>
      <c r="O165" s="420"/>
      <c r="P165" s="420"/>
      <c r="Q165" s="420"/>
      <c r="R165" s="421"/>
      <c r="S165" s="428"/>
      <c r="T165" s="429"/>
      <c r="U165" s="429"/>
      <c r="V165" s="429"/>
      <c r="W165" s="429"/>
      <c r="X165" s="429"/>
      <c r="Y165" s="429"/>
      <c r="Z165" s="429"/>
      <c r="AA165" s="429"/>
      <c r="AB165" s="429"/>
      <c r="AC165" s="429"/>
      <c r="AD165" s="429"/>
      <c r="AE165" s="429"/>
      <c r="AF165" s="429"/>
      <c r="AG165" s="429"/>
      <c r="AH165" s="429"/>
      <c r="AI165" s="429"/>
      <c r="AJ165" s="429"/>
      <c r="AK165" s="429"/>
      <c r="AL165" s="429"/>
      <c r="AM165" s="429"/>
      <c r="AN165" s="429"/>
      <c r="AO165" s="429"/>
      <c r="AP165" s="429"/>
      <c r="AQ165" s="429"/>
      <c r="AR165" s="429"/>
      <c r="AS165" s="429"/>
      <c r="AT165" s="429"/>
      <c r="AU165" s="429"/>
      <c r="AV165" s="429"/>
      <c r="AW165" s="429"/>
      <c r="AX165" s="429"/>
      <c r="AY165" s="429"/>
      <c r="AZ165" s="429"/>
      <c r="BA165" s="429"/>
      <c r="BB165" s="429"/>
      <c r="BC165" s="429"/>
      <c r="BD165" s="429"/>
      <c r="BE165" s="429"/>
      <c r="BF165" s="429"/>
      <c r="BG165" s="429"/>
      <c r="BH165" s="429"/>
      <c r="BI165" s="430"/>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row>
    <row r="166" spans="1:207" s="6" customFormat="1" ht="15" customHeight="1" thickBot="1">
      <c r="A166" s="66"/>
      <c r="B166" s="422"/>
      <c r="C166" s="423"/>
      <c r="D166" s="423"/>
      <c r="E166" s="423"/>
      <c r="F166" s="423"/>
      <c r="G166" s="423"/>
      <c r="H166" s="423"/>
      <c r="I166" s="423"/>
      <c r="J166" s="423"/>
      <c r="K166" s="423"/>
      <c r="L166" s="423"/>
      <c r="M166" s="423"/>
      <c r="N166" s="423"/>
      <c r="O166" s="423"/>
      <c r="P166" s="423"/>
      <c r="Q166" s="423"/>
      <c r="R166" s="424"/>
      <c r="S166" s="431"/>
      <c r="T166" s="432"/>
      <c r="U166" s="432"/>
      <c r="V166" s="432"/>
      <c r="W166" s="432"/>
      <c r="X166" s="432"/>
      <c r="Y166" s="432"/>
      <c r="Z166" s="432"/>
      <c r="AA166" s="432"/>
      <c r="AB166" s="432"/>
      <c r="AC166" s="432"/>
      <c r="AD166" s="432"/>
      <c r="AE166" s="432"/>
      <c r="AF166" s="432"/>
      <c r="AG166" s="432"/>
      <c r="AH166" s="432"/>
      <c r="AI166" s="432"/>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c r="BG166" s="432"/>
      <c r="BH166" s="432"/>
      <c r="BI166" s="433"/>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row>
    <row r="167" spans="1:207" s="6" customFormat="1" ht="18" customHeight="1" thickBot="1">
      <c r="A167" s="36"/>
      <c r="B167" s="68"/>
      <c r="C167" s="67"/>
      <c r="D167" s="67"/>
      <c r="E167" s="67"/>
      <c r="F167" s="67"/>
      <c r="G167" s="67"/>
      <c r="H167" s="67"/>
      <c r="I167" s="67"/>
      <c r="J167" s="67"/>
      <c r="K167" s="67"/>
      <c r="L167" s="67"/>
      <c r="M167" s="67"/>
      <c r="N167" s="67"/>
      <c r="O167" s="67"/>
      <c r="P167" s="67"/>
      <c r="Q167" s="67"/>
      <c r="R167" s="67"/>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c r="AR167" s="131"/>
      <c r="AS167" s="131"/>
      <c r="AT167" s="131"/>
      <c r="AU167" s="131"/>
      <c r="AV167" s="131"/>
      <c r="AW167" s="131"/>
      <c r="AX167" s="131"/>
      <c r="AY167" s="131"/>
      <c r="AZ167" s="131"/>
      <c r="BA167" s="131"/>
      <c r="BB167" s="131"/>
      <c r="BC167" s="131"/>
      <c r="BD167" s="131"/>
      <c r="BE167" s="131"/>
      <c r="BF167" s="131"/>
      <c r="BG167" s="131"/>
      <c r="BH167" s="131"/>
      <c r="BI167" s="131"/>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row>
    <row r="168" spans="1:207" s="6" customFormat="1" ht="16.5" customHeight="1" thickBot="1">
      <c r="A168" s="66"/>
      <c r="B168" s="227" t="s">
        <v>47</v>
      </c>
      <c r="C168" s="227"/>
      <c r="D168" s="227"/>
      <c r="E168" s="227"/>
      <c r="F168" s="227"/>
      <c r="G168" s="227"/>
      <c r="H168" s="227"/>
      <c r="I168" s="227"/>
      <c r="J168" s="227"/>
      <c r="K168" s="227"/>
      <c r="L168" s="227"/>
      <c r="M168" s="227"/>
      <c r="N168" s="227"/>
      <c r="O168" s="227"/>
      <c r="P168" s="227"/>
      <c r="Q168" s="227"/>
      <c r="R168" s="227"/>
      <c r="S168" s="227"/>
      <c r="T168" s="227"/>
      <c r="U168" s="227"/>
      <c r="V168" s="227"/>
      <c r="W168" s="227"/>
      <c r="X168" s="227"/>
      <c r="Y168" s="227"/>
      <c r="Z168" s="227"/>
      <c r="AA168" s="227"/>
      <c r="AB168" s="227"/>
      <c r="AC168" s="227"/>
      <c r="AD168" s="227"/>
      <c r="AE168" s="227"/>
      <c r="AF168" s="227"/>
      <c r="AG168" s="227"/>
      <c r="AH168" s="227"/>
      <c r="AI168" s="227"/>
      <c r="AJ168" s="227"/>
      <c r="AK168" s="227"/>
      <c r="AL168" s="227"/>
      <c r="AM168" s="227"/>
      <c r="AN168" s="227"/>
      <c r="AO168" s="227"/>
      <c r="AP168" s="227"/>
      <c r="AQ168" s="227"/>
      <c r="AR168" s="227"/>
      <c r="AS168" s="227"/>
      <c r="AT168" s="227"/>
      <c r="AU168" s="227"/>
      <c r="AV168" s="227"/>
      <c r="AW168" s="227"/>
      <c r="AX168" s="227"/>
      <c r="AY168" s="227"/>
      <c r="AZ168" s="227"/>
      <c r="BA168" s="227"/>
      <c r="BB168" s="227"/>
      <c r="BC168" s="227"/>
      <c r="BD168" s="227"/>
      <c r="BE168" s="227"/>
      <c r="BF168" s="227"/>
      <c r="BG168" s="227"/>
      <c r="BH168" s="227"/>
      <c r="BI168" s="228"/>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row>
    <row r="169" spans="1:207" s="6" customFormat="1" ht="13.5" customHeight="1" thickBot="1">
      <c r="A169" s="36"/>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434" t="s">
        <v>74</v>
      </c>
      <c r="BB169" s="434"/>
      <c r="BC169" s="434"/>
      <c r="BD169" s="434"/>
      <c r="BE169" s="434"/>
      <c r="BF169" s="434"/>
      <c r="BG169" s="434"/>
      <c r="BH169" s="434"/>
      <c r="BI169" s="43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row>
    <row r="170" spans="1:207" s="75" customFormat="1" ht="13.5" customHeight="1" thickBot="1">
      <c r="A170" s="70"/>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2"/>
      <c r="AK170" s="132"/>
      <c r="AL170" s="132"/>
      <c r="AM170" s="132"/>
      <c r="AN170" s="132"/>
      <c r="AO170" s="132"/>
      <c r="AP170" s="132"/>
      <c r="AQ170" s="132"/>
      <c r="AR170" s="132"/>
      <c r="AS170" s="132"/>
      <c r="AT170" s="132"/>
      <c r="AU170" s="132"/>
      <c r="AV170" s="73"/>
      <c r="AW170" s="73"/>
      <c r="AX170" s="73"/>
      <c r="AY170" s="73"/>
      <c r="AZ170" s="74"/>
      <c r="BA170" s="414" t="s">
        <v>73</v>
      </c>
      <c r="BB170" s="415"/>
      <c r="BC170" s="415"/>
      <c r="BD170" s="444"/>
      <c r="BE170" s="448" t="s">
        <v>72</v>
      </c>
      <c r="BF170" s="415"/>
      <c r="BG170" s="415"/>
      <c r="BH170" s="415"/>
      <c r="BI170" s="449"/>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c r="GJ170" s="26"/>
      <c r="GK170" s="26"/>
      <c r="GL170" s="26"/>
      <c r="GM170" s="26"/>
      <c r="GN170" s="26"/>
      <c r="GO170" s="26"/>
      <c r="GP170" s="26"/>
      <c r="GQ170" s="26"/>
      <c r="GR170" s="26"/>
      <c r="GS170" s="26"/>
      <c r="GT170" s="26"/>
      <c r="GU170" s="26"/>
      <c r="GV170" s="26"/>
      <c r="GW170" s="26"/>
      <c r="GX170" s="26"/>
      <c r="GY170" s="26"/>
    </row>
    <row r="171" spans="1:207" s="75" customFormat="1" ht="28.5" customHeight="1" thickBot="1">
      <c r="A171" s="76"/>
      <c r="B171" s="452" t="s">
        <v>19</v>
      </c>
      <c r="C171" s="452"/>
      <c r="D171" s="452"/>
      <c r="E171" s="452"/>
      <c r="F171" s="452"/>
      <c r="G171" s="452"/>
      <c r="H171" s="452"/>
      <c r="I171" s="452"/>
      <c r="J171" s="452"/>
      <c r="K171" s="452"/>
      <c r="L171" s="452"/>
      <c r="M171" s="452"/>
      <c r="N171" s="452"/>
      <c r="O171" s="452"/>
      <c r="P171" s="452"/>
      <c r="Q171" s="452"/>
      <c r="R171" s="452"/>
      <c r="S171" s="452"/>
      <c r="T171" s="453" t="s">
        <v>20</v>
      </c>
      <c r="U171" s="453"/>
      <c r="V171" s="453"/>
      <c r="W171" s="454" t="s">
        <v>21</v>
      </c>
      <c r="X171" s="454"/>
      <c r="Y171" s="454"/>
      <c r="Z171" s="454"/>
      <c r="AA171" s="454"/>
      <c r="AB171" s="454"/>
      <c r="AC171" s="454"/>
      <c r="AD171" s="454"/>
      <c r="AE171" s="454"/>
      <c r="AF171" s="454"/>
      <c r="AG171" s="454"/>
      <c r="AH171" s="455" t="s">
        <v>22</v>
      </c>
      <c r="AI171" s="455"/>
      <c r="AJ171" s="455"/>
      <c r="AK171" s="455"/>
      <c r="AL171" s="456" t="s">
        <v>23</v>
      </c>
      <c r="AM171" s="456"/>
      <c r="AN171" s="456"/>
      <c r="AO171" s="455" t="s">
        <v>24</v>
      </c>
      <c r="AP171" s="455"/>
      <c r="AQ171" s="455"/>
      <c r="AR171" s="455"/>
      <c r="AS171" s="455"/>
      <c r="AT171" s="455"/>
      <c r="AU171" s="455"/>
      <c r="AV171" s="457" t="s">
        <v>25</v>
      </c>
      <c r="AW171" s="457"/>
      <c r="AX171" s="457"/>
      <c r="AY171" s="457"/>
      <c r="AZ171" s="458"/>
      <c r="BA171" s="445"/>
      <c r="BB171" s="446"/>
      <c r="BC171" s="446"/>
      <c r="BD171" s="447"/>
      <c r="BE171" s="450"/>
      <c r="BF171" s="446"/>
      <c r="BG171" s="446"/>
      <c r="BH171" s="446"/>
      <c r="BI171" s="451"/>
      <c r="BJ171" s="26"/>
      <c r="BK171" s="26"/>
      <c r="BL171" s="26"/>
      <c r="BM171" s="26"/>
      <c r="BN171" s="26"/>
      <c r="BO171" s="4"/>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c r="GJ171" s="26"/>
      <c r="GK171" s="26"/>
      <c r="GL171" s="26"/>
      <c r="GM171" s="26"/>
      <c r="GN171" s="26"/>
      <c r="GO171" s="26"/>
      <c r="GP171" s="26"/>
      <c r="GQ171" s="26"/>
      <c r="GR171" s="26"/>
      <c r="GS171" s="26"/>
      <c r="GT171" s="26"/>
      <c r="GU171" s="26"/>
      <c r="GV171" s="26"/>
      <c r="GW171" s="26"/>
      <c r="GX171" s="26"/>
      <c r="GY171" s="26"/>
    </row>
    <row r="172" spans="1:207" s="75" customFormat="1" ht="13.5" customHeight="1">
      <c r="A172" s="76"/>
      <c r="B172" s="406" t="s">
        <v>46</v>
      </c>
      <c r="C172" s="407"/>
      <c r="D172" s="407"/>
      <c r="E172" s="407"/>
      <c r="F172" s="407"/>
      <c r="G172" s="407"/>
      <c r="H172" s="407"/>
      <c r="I172" s="407"/>
      <c r="J172" s="407"/>
      <c r="K172" s="407"/>
      <c r="L172" s="407"/>
      <c r="M172" s="407"/>
      <c r="N172" s="407"/>
      <c r="O172" s="407"/>
      <c r="P172" s="407"/>
      <c r="Q172" s="407"/>
      <c r="R172" s="407"/>
      <c r="S172" s="407"/>
      <c r="T172" s="408"/>
      <c r="U172" s="409"/>
      <c r="V172" s="409"/>
      <c r="W172" s="410"/>
      <c r="X172" s="410"/>
      <c r="Y172" s="410"/>
      <c r="Z172" s="410"/>
      <c r="AA172" s="410"/>
      <c r="AB172" s="410"/>
      <c r="AC172" s="410"/>
      <c r="AD172" s="410"/>
      <c r="AE172" s="410"/>
      <c r="AF172" s="410"/>
      <c r="AG172" s="410"/>
      <c r="AH172" s="410"/>
      <c r="AI172" s="410"/>
      <c r="AJ172" s="410"/>
      <c r="AK172" s="410"/>
      <c r="AL172" s="411"/>
      <c r="AM172" s="411"/>
      <c r="AN172" s="411"/>
      <c r="AO172" s="133"/>
      <c r="AP172" s="133"/>
      <c r="AQ172" s="133"/>
      <c r="AR172" s="133"/>
      <c r="AS172" s="133"/>
      <c r="AT172" s="133"/>
      <c r="AU172" s="133"/>
      <c r="AV172" s="412"/>
      <c r="AW172" s="412"/>
      <c r="AX172" s="412"/>
      <c r="AY172" s="412"/>
      <c r="AZ172" s="413"/>
      <c r="BA172" s="414"/>
      <c r="BB172" s="415"/>
      <c r="BC172" s="415"/>
      <c r="BD172" s="415"/>
      <c r="BE172" s="412"/>
      <c r="BF172" s="412"/>
      <c r="BG172" s="412"/>
      <c r="BH172" s="412"/>
      <c r="BI172" s="413"/>
      <c r="BJ172" s="26"/>
      <c r="BK172" s="26"/>
      <c r="BL172" s="26"/>
      <c r="BM172" s="26"/>
      <c r="BN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c r="GJ172" s="26"/>
      <c r="GK172" s="26"/>
      <c r="GL172" s="26"/>
      <c r="GM172" s="26"/>
      <c r="GN172" s="26"/>
      <c r="GO172" s="26"/>
      <c r="GP172" s="26"/>
      <c r="GQ172" s="26"/>
      <c r="GR172" s="26"/>
      <c r="GS172" s="26"/>
      <c r="GT172" s="26"/>
      <c r="GU172" s="26"/>
      <c r="GV172" s="26"/>
      <c r="GW172" s="26"/>
      <c r="GX172" s="26"/>
      <c r="GY172" s="26"/>
    </row>
    <row r="173" spans="1:207" s="75" customFormat="1" ht="14">
      <c r="A173" s="76"/>
      <c r="B173" s="77"/>
      <c r="C173" s="401" t="s">
        <v>301</v>
      </c>
      <c r="D173" s="401"/>
      <c r="E173" s="401"/>
      <c r="F173" s="401"/>
      <c r="G173" s="401"/>
      <c r="H173" s="401"/>
      <c r="I173" s="401"/>
      <c r="J173" s="401"/>
      <c r="K173" s="401"/>
      <c r="L173" s="401"/>
      <c r="M173" s="401"/>
      <c r="N173" s="401"/>
      <c r="O173" s="401"/>
      <c r="P173" s="401"/>
      <c r="Q173" s="401"/>
      <c r="R173" s="401"/>
      <c r="S173" s="402"/>
      <c r="T173" s="342" t="s">
        <v>97</v>
      </c>
      <c r="U173" s="342"/>
      <c r="V173" s="342"/>
      <c r="W173" s="343" t="s">
        <v>302</v>
      </c>
      <c r="X173" s="344"/>
      <c r="Y173" s="344"/>
      <c r="Z173" s="344"/>
      <c r="AA173" s="344"/>
      <c r="AB173" s="344"/>
      <c r="AC173" s="344"/>
      <c r="AD173" s="344"/>
      <c r="AE173" s="344"/>
      <c r="AF173" s="344"/>
      <c r="AG173" s="345"/>
      <c r="AH173" s="377" t="e">
        <f>+AL173*$BD$5</f>
        <v>#VALUE!</v>
      </c>
      <c r="AI173" s="377"/>
      <c r="AJ173" s="377"/>
      <c r="AK173" s="377"/>
      <c r="AL173" s="347" t="s">
        <v>303</v>
      </c>
      <c r="AM173" s="348"/>
      <c r="AN173" s="349"/>
      <c r="AO173" s="378" t="e">
        <f>+W173*AH173</f>
        <v>#VALUE!</v>
      </c>
      <c r="AP173" s="379"/>
      <c r="AQ173" s="379"/>
      <c r="AR173" s="379"/>
      <c r="AS173" s="379"/>
      <c r="AT173" s="379"/>
      <c r="AU173" s="380"/>
      <c r="AV173" s="287" t="e">
        <f>+W173*AL173</f>
        <v>#VALUE!</v>
      </c>
      <c r="AW173" s="353"/>
      <c r="AX173" s="353"/>
      <c r="AY173" s="353"/>
      <c r="AZ173" s="354"/>
      <c r="BA173" s="381" t="e">
        <f>+AV173</f>
        <v>#VALUE!</v>
      </c>
      <c r="BB173" s="382"/>
      <c r="BC173" s="382"/>
      <c r="BD173" s="382"/>
      <c r="BE173" s="398"/>
      <c r="BF173" s="399"/>
      <c r="BG173" s="399"/>
      <c r="BH173" s="399"/>
      <c r="BI173" s="400"/>
      <c r="BJ173" s="26"/>
      <c r="BK173" s="26"/>
      <c r="BL173" s="26"/>
      <c r="BM173" s="26"/>
      <c r="BN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6"/>
      <c r="FN173" s="26"/>
      <c r="FO173" s="26"/>
      <c r="FP173" s="26"/>
      <c r="FQ173" s="26"/>
      <c r="FR173" s="26"/>
      <c r="FS173" s="26"/>
      <c r="FT173" s="26"/>
      <c r="FU173" s="26"/>
      <c r="FV173" s="26"/>
      <c r="FW173" s="26"/>
      <c r="FX173" s="26"/>
      <c r="FY173" s="26"/>
      <c r="FZ173" s="26"/>
      <c r="GA173" s="26"/>
      <c r="GB173" s="26"/>
      <c r="GC173" s="26"/>
      <c r="GD173" s="26"/>
      <c r="GE173" s="26"/>
      <c r="GF173" s="26"/>
      <c r="GG173" s="26"/>
      <c r="GH173" s="26"/>
      <c r="GI173" s="26"/>
      <c r="GJ173" s="26"/>
      <c r="GK173" s="26"/>
      <c r="GL173" s="26"/>
      <c r="GM173" s="26"/>
      <c r="GN173" s="26"/>
      <c r="GO173" s="26"/>
      <c r="GP173" s="26"/>
      <c r="GQ173" s="26"/>
      <c r="GR173" s="26"/>
      <c r="GS173" s="26"/>
      <c r="GT173" s="26"/>
      <c r="GU173" s="26"/>
      <c r="GV173" s="26"/>
      <c r="GW173" s="26"/>
      <c r="GX173" s="26"/>
      <c r="GY173" s="26"/>
    </row>
    <row r="174" spans="1:207" s="80" customFormat="1" ht="13.5" customHeight="1">
      <c r="A174" s="78"/>
      <c r="B174" s="77"/>
      <c r="C174" s="401" t="s">
        <v>301</v>
      </c>
      <c r="D174" s="401"/>
      <c r="E174" s="401"/>
      <c r="F174" s="401"/>
      <c r="G174" s="401"/>
      <c r="H174" s="401"/>
      <c r="I174" s="401"/>
      <c r="J174" s="401"/>
      <c r="K174" s="401"/>
      <c r="L174" s="401"/>
      <c r="M174" s="401"/>
      <c r="N174" s="401"/>
      <c r="O174" s="401"/>
      <c r="P174" s="401"/>
      <c r="Q174" s="401"/>
      <c r="R174" s="401"/>
      <c r="S174" s="402"/>
      <c r="T174" s="342" t="s">
        <v>97</v>
      </c>
      <c r="U174" s="342"/>
      <c r="V174" s="342"/>
      <c r="W174" s="343" t="s">
        <v>302</v>
      </c>
      <c r="X174" s="344"/>
      <c r="Y174" s="344"/>
      <c r="Z174" s="344"/>
      <c r="AA174" s="344"/>
      <c r="AB174" s="344"/>
      <c r="AC174" s="344"/>
      <c r="AD174" s="344"/>
      <c r="AE174" s="344"/>
      <c r="AF174" s="344"/>
      <c r="AG174" s="345"/>
      <c r="AH174" s="377" t="e">
        <f>+AL174*$BD$5</f>
        <v>#VALUE!</v>
      </c>
      <c r="AI174" s="377"/>
      <c r="AJ174" s="377"/>
      <c r="AK174" s="377"/>
      <c r="AL174" s="347" t="s">
        <v>303</v>
      </c>
      <c r="AM174" s="348"/>
      <c r="AN174" s="349"/>
      <c r="AO174" s="378" t="e">
        <f>+W174*AH174</f>
        <v>#VALUE!</v>
      </c>
      <c r="AP174" s="379"/>
      <c r="AQ174" s="379"/>
      <c r="AR174" s="379"/>
      <c r="AS174" s="379"/>
      <c r="AT174" s="379"/>
      <c r="AU174" s="380"/>
      <c r="AV174" s="287" t="e">
        <f>+W174*AL174</f>
        <v>#VALUE!</v>
      </c>
      <c r="AW174" s="353"/>
      <c r="AX174" s="353"/>
      <c r="AY174" s="353"/>
      <c r="AZ174" s="354"/>
      <c r="BA174" s="381" t="e">
        <f>+AV174</f>
        <v>#VALUE!</v>
      </c>
      <c r="BB174" s="382"/>
      <c r="BC174" s="382"/>
      <c r="BD174" s="382"/>
      <c r="BE174" s="403"/>
      <c r="BF174" s="404"/>
      <c r="BG174" s="404"/>
      <c r="BH174" s="404"/>
      <c r="BI174" s="405"/>
      <c r="BJ174" s="79"/>
      <c r="BK174" s="79"/>
      <c r="BL174" s="79"/>
      <c r="BM174" s="79"/>
      <c r="BN174" s="79"/>
      <c r="BP174" s="79"/>
      <c r="BQ174" s="79"/>
      <c r="BR174" s="79"/>
      <c r="BS174" s="79"/>
      <c r="BT174" s="79"/>
      <c r="BU174" s="79"/>
      <c r="BV174" s="79"/>
      <c r="BW174" s="79"/>
      <c r="BX174" s="79"/>
      <c r="BY174" s="79"/>
      <c r="BZ174" s="79"/>
      <c r="CA174" s="79"/>
      <c r="CB174" s="79"/>
      <c r="CC174" s="79"/>
      <c r="CD174" s="79"/>
      <c r="CE174" s="79"/>
      <c r="CF174" s="79"/>
      <c r="CG174" s="79"/>
      <c r="CH174" s="79"/>
      <c r="CI174" s="79"/>
      <c r="CJ174" s="79"/>
      <c r="CK174" s="79"/>
      <c r="CL174" s="79"/>
      <c r="CM174" s="79"/>
      <c r="CN174" s="79"/>
      <c r="CO174" s="79"/>
      <c r="CP174" s="79"/>
      <c r="CQ174" s="79"/>
      <c r="CR174" s="79"/>
      <c r="CS174" s="79"/>
      <c r="CT174" s="79"/>
      <c r="CU174" s="79"/>
      <c r="CV174" s="79"/>
      <c r="CW174" s="79"/>
      <c r="CX174" s="79"/>
      <c r="CY174" s="79"/>
      <c r="CZ174" s="79"/>
      <c r="DA174" s="79"/>
      <c r="DB174" s="79"/>
      <c r="DC174" s="79"/>
      <c r="DD174" s="79"/>
      <c r="DE174" s="79"/>
      <c r="DF174" s="79"/>
      <c r="DG174" s="79"/>
      <c r="DH174" s="79"/>
      <c r="DI174" s="79"/>
      <c r="DJ174" s="79"/>
      <c r="DK174" s="79"/>
      <c r="DL174" s="79"/>
      <c r="DM174" s="79"/>
      <c r="DN174" s="79"/>
      <c r="DO174" s="79"/>
      <c r="DP174" s="79"/>
      <c r="DQ174" s="79"/>
      <c r="DR174" s="79"/>
      <c r="DS174" s="79"/>
      <c r="DT174" s="79"/>
      <c r="DU174" s="79"/>
      <c r="DV174" s="79"/>
      <c r="DW174" s="79"/>
      <c r="DX174" s="79"/>
      <c r="DY174" s="79"/>
      <c r="DZ174" s="79"/>
      <c r="EA174" s="79"/>
      <c r="EB174" s="79"/>
      <c r="EC174" s="79"/>
      <c r="ED174" s="79"/>
      <c r="EE174" s="79"/>
      <c r="EF174" s="79"/>
      <c r="EG174" s="79"/>
      <c r="EH174" s="79"/>
      <c r="EI174" s="79"/>
      <c r="EJ174" s="79"/>
      <c r="EK174" s="79"/>
      <c r="EL174" s="79"/>
      <c r="EM174" s="79"/>
      <c r="EN174" s="79"/>
      <c r="EO174" s="79"/>
      <c r="EP174" s="79"/>
      <c r="EQ174" s="79"/>
      <c r="ER174" s="79"/>
      <c r="ES174" s="79"/>
      <c r="ET174" s="79"/>
      <c r="EU174" s="79"/>
      <c r="EV174" s="79"/>
      <c r="EW174" s="79"/>
      <c r="EX174" s="79"/>
      <c r="EY174" s="79"/>
      <c r="EZ174" s="79"/>
      <c r="FA174" s="79"/>
      <c r="FB174" s="79"/>
      <c r="FC174" s="79"/>
      <c r="FD174" s="79"/>
      <c r="FE174" s="79"/>
      <c r="FF174" s="79"/>
      <c r="FG174" s="79"/>
      <c r="FH174" s="79"/>
      <c r="FI174" s="79"/>
      <c r="FJ174" s="79"/>
      <c r="FK174" s="79"/>
      <c r="FL174" s="79"/>
      <c r="FM174" s="79"/>
      <c r="FN174" s="79"/>
      <c r="FO174" s="79"/>
      <c r="FP174" s="79"/>
      <c r="FQ174" s="79"/>
      <c r="FR174" s="79"/>
      <c r="FS174" s="79"/>
      <c r="FT174" s="79"/>
      <c r="FU174" s="79"/>
      <c r="FV174" s="79"/>
      <c r="FW174" s="79"/>
      <c r="FX174" s="79"/>
      <c r="FY174" s="79"/>
      <c r="FZ174" s="79"/>
      <c r="GA174" s="79"/>
      <c r="GB174" s="79"/>
      <c r="GC174" s="79"/>
      <c r="GD174" s="79"/>
      <c r="GE174" s="79"/>
      <c r="GF174" s="79"/>
      <c r="GG174" s="79"/>
      <c r="GH174" s="79"/>
      <c r="GI174" s="79"/>
      <c r="GJ174" s="79"/>
      <c r="GK174" s="79"/>
      <c r="GL174" s="79"/>
      <c r="GM174" s="79"/>
      <c r="GN174" s="79"/>
      <c r="GO174" s="79"/>
      <c r="GP174" s="79"/>
      <c r="GQ174" s="79"/>
      <c r="GR174" s="79"/>
      <c r="GS174" s="79"/>
      <c r="GT174" s="79"/>
      <c r="GU174" s="79"/>
      <c r="GV174" s="79"/>
      <c r="GW174" s="79"/>
      <c r="GX174" s="79"/>
      <c r="GY174" s="79"/>
    </row>
    <row r="175" spans="1:207" s="75" customFormat="1" ht="14" customHeight="1">
      <c r="A175" s="76"/>
      <c r="B175" s="77"/>
      <c r="C175" s="375" t="s">
        <v>301</v>
      </c>
      <c r="D175" s="375"/>
      <c r="E175" s="375"/>
      <c r="F175" s="375"/>
      <c r="G175" s="375"/>
      <c r="H175" s="375"/>
      <c r="I175" s="375"/>
      <c r="J175" s="375"/>
      <c r="K175" s="375"/>
      <c r="L175" s="375"/>
      <c r="M175" s="375"/>
      <c r="N175" s="375"/>
      <c r="O175" s="375"/>
      <c r="P175" s="375"/>
      <c r="Q175" s="375"/>
      <c r="R175" s="375"/>
      <c r="S175" s="376"/>
      <c r="T175" s="342" t="s">
        <v>97</v>
      </c>
      <c r="U175" s="342"/>
      <c r="V175" s="342"/>
      <c r="W175" s="343" t="s">
        <v>302</v>
      </c>
      <c r="X175" s="344"/>
      <c r="Y175" s="344"/>
      <c r="Z175" s="344"/>
      <c r="AA175" s="344"/>
      <c r="AB175" s="344"/>
      <c r="AC175" s="344"/>
      <c r="AD175" s="344"/>
      <c r="AE175" s="344"/>
      <c r="AF175" s="344"/>
      <c r="AG175" s="345"/>
      <c r="AH175" s="377" t="e">
        <f>+AL175*$BD$5</f>
        <v>#VALUE!</v>
      </c>
      <c r="AI175" s="377"/>
      <c r="AJ175" s="377"/>
      <c r="AK175" s="377"/>
      <c r="AL175" s="347" t="s">
        <v>303</v>
      </c>
      <c r="AM175" s="348"/>
      <c r="AN175" s="349"/>
      <c r="AO175" s="378" t="e">
        <f>+W175*AH175</f>
        <v>#VALUE!</v>
      </c>
      <c r="AP175" s="379"/>
      <c r="AQ175" s="379"/>
      <c r="AR175" s="379"/>
      <c r="AS175" s="379"/>
      <c r="AT175" s="379"/>
      <c r="AU175" s="380"/>
      <c r="AV175" s="287" t="e">
        <f>+W175*AL175</f>
        <v>#VALUE!</v>
      </c>
      <c r="AW175" s="353"/>
      <c r="AX175" s="353"/>
      <c r="AY175" s="353"/>
      <c r="AZ175" s="354"/>
      <c r="BA175" s="381" t="e">
        <f>+AV175</f>
        <v>#VALUE!</v>
      </c>
      <c r="BB175" s="382"/>
      <c r="BC175" s="382"/>
      <c r="BD175" s="382"/>
      <c r="BE175" s="398"/>
      <c r="BF175" s="399"/>
      <c r="BG175" s="399"/>
      <c r="BH175" s="399"/>
      <c r="BI175" s="400"/>
      <c r="BJ175" s="26"/>
      <c r="BK175" s="26"/>
      <c r="BL175" s="26"/>
      <c r="BM175" s="26"/>
      <c r="BN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6"/>
      <c r="FN175" s="26"/>
      <c r="FO175" s="26"/>
      <c r="FP175" s="26"/>
      <c r="FQ175" s="26"/>
      <c r="FR175" s="26"/>
      <c r="FS175" s="26"/>
      <c r="FT175" s="26"/>
      <c r="FU175" s="26"/>
      <c r="FV175" s="26"/>
      <c r="FW175" s="26"/>
      <c r="FX175" s="26"/>
      <c r="FY175" s="26"/>
      <c r="FZ175" s="26"/>
      <c r="GA175" s="26"/>
      <c r="GB175" s="26"/>
      <c r="GC175" s="26"/>
      <c r="GD175" s="26"/>
      <c r="GE175" s="26"/>
      <c r="GF175" s="26"/>
      <c r="GG175" s="26"/>
      <c r="GH175" s="26"/>
      <c r="GI175" s="26"/>
      <c r="GJ175" s="26"/>
      <c r="GK175" s="26"/>
      <c r="GL175" s="26"/>
      <c r="GM175" s="26"/>
      <c r="GN175" s="26"/>
      <c r="GO175" s="26"/>
      <c r="GP175" s="26"/>
      <c r="GQ175" s="26"/>
      <c r="GR175" s="26"/>
      <c r="GS175" s="26"/>
      <c r="GT175" s="26"/>
      <c r="GU175" s="26"/>
      <c r="GV175" s="26"/>
      <c r="GW175" s="26"/>
      <c r="GX175" s="26"/>
      <c r="GY175" s="26"/>
    </row>
    <row r="176" spans="1:207" s="75" customFormat="1" ht="14" customHeight="1" thickBot="1">
      <c r="A176" s="76"/>
      <c r="B176" s="77"/>
      <c r="C176" s="375" t="s">
        <v>301</v>
      </c>
      <c r="D176" s="375"/>
      <c r="E176" s="375"/>
      <c r="F176" s="375"/>
      <c r="G176" s="375"/>
      <c r="H176" s="375"/>
      <c r="I176" s="375"/>
      <c r="J176" s="375"/>
      <c r="K176" s="375"/>
      <c r="L176" s="375"/>
      <c r="M176" s="375"/>
      <c r="N176" s="375"/>
      <c r="O176" s="375"/>
      <c r="P176" s="375"/>
      <c r="Q176" s="375"/>
      <c r="R176" s="375"/>
      <c r="S176" s="376"/>
      <c r="T176" s="342" t="s">
        <v>97</v>
      </c>
      <c r="U176" s="342"/>
      <c r="V176" s="342"/>
      <c r="W176" s="343" t="s">
        <v>302</v>
      </c>
      <c r="X176" s="344"/>
      <c r="Y176" s="344"/>
      <c r="Z176" s="344"/>
      <c r="AA176" s="344"/>
      <c r="AB176" s="344"/>
      <c r="AC176" s="344"/>
      <c r="AD176" s="344"/>
      <c r="AE176" s="344"/>
      <c r="AF176" s="344"/>
      <c r="AG176" s="345"/>
      <c r="AH176" s="377" t="e">
        <f>+AL176*$BD$5</f>
        <v>#VALUE!</v>
      </c>
      <c r="AI176" s="377"/>
      <c r="AJ176" s="377"/>
      <c r="AK176" s="377"/>
      <c r="AL176" s="347" t="s">
        <v>303</v>
      </c>
      <c r="AM176" s="348"/>
      <c r="AN176" s="349"/>
      <c r="AO176" s="378" t="e">
        <f>+W176*AH176</f>
        <v>#VALUE!</v>
      </c>
      <c r="AP176" s="379"/>
      <c r="AQ176" s="379"/>
      <c r="AR176" s="379"/>
      <c r="AS176" s="379"/>
      <c r="AT176" s="379"/>
      <c r="AU176" s="380"/>
      <c r="AV176" s="287" t="e">
        <f>+W176*AL176</f>
        <v>#VALUE!</v>
      </c>
      <c r="AW176" s="353"/>
      <c r="AX176" s="353"/>
      <c r="AY176" s="353"/>
      <c r="AZ176" s="354"/>
      <c r="BA176" s="381" t="e">
        <f>+AV176</f>
        <v>#VALUE!</v>
      </c>
      <c r="BB176" s="382"/>
      <c r="BC176" s="382"/>
      <c r="BD176" s="382"/>
      <c r="BE176" s="125"/>
      <c r="BF176" s="125"/>
      <c r="BG176" s="125"/>
      <c r="BH176" s="125"/>
      <c r="BI176" s="126"/>
      <c r="BJ176" s="26"/>
      <c r="BK176" s="26"/>
      <c r="BL176" s="26"/>
      <c r="BM176" s="26"/>
      <c r="BN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6"/>
      <c r="FN176" s="26"/>
      <c r="FO176" s="26"/>
      <c r="FP176" s="26"/>
      <c r="FQ176" s="26"/>
      <c r="FR176" s="26"/>
      <c r="FS176" s="26"/>
      <c r="FT176" s="26"/>
      <c r="FU176" s="26"/>
      <c r="FV176" s="26"/>
      <c r="FW176" s="26"/>
      <c r="FX176" s="26"/>
      <c r="FY176" s="26"/>
      <c r="FZ176" s="26"/>
      <c r="GA176" s="26"/>
      <c r="GB176" s="26"/>
      <c r="GC176" s="26"/>
      <c r="GD176" s="26"/>
      <c r="GE176" s="26"/>
      <c r="GF176" s="26"/>
      <c r="GG176" s="26"/>
      <c r="GH176" s="26"/>
      <c r="GI176" s="26"/>
      <c r="GJ176" s="26"/>
      <c r="GK176" s="26"/>
      <c r="GL176" s="26"/>
      <c r="GM176" s="26"/>
      <c r="GN176" s="26"/>
      <c r="GO176" s="26"/>
      <c r="GP176" s="26"/>
      <c r="GQ176" s="26"/>
      <c r="GR176" s="26"/>
      <c r="GS176" s="26"/>
      <c r="GT176" s="26"/>
      <c r="GU176" s="26"/>
      <c r="GV176" s="26"/>
      <c r="GW176" s="26"/>
      <c r="GX176" s="26"/>
      <c r="GY176" s="26"/>
    </row>
    <row r="177" spans="1:207" s="75" customFormat="1" ht="13.5" customHeight="1" thickBot="1">
      <c r="A177" s="76"/>
      <c r="B177" s="383" t="s">
        <v>26</v>
      </c>
      <c r="C177" s="384"/>
      <c r="D177" s="384"/>
      <c r="E177" s="384"/>
      <c r="F177" s="384"/>
      <c r="G177" s="384"/>
      <c r="H177" s="384"/>
      <c r="I177" s="384"/>
      <c r="J177" s="384"/>
      <c r="K177" s="384"/>
      <c r="L177" s="384"/>
      <c r="M177" s="384"/>
      <c r="N177" s="384"/>
      <c r="O177" s="384"/>
      <c r="P177" s="384"/>
      <c r="Q177" s="384"/>
      <c r="R177" s="384"/>
      <c r="S177" s="384"/>
      <c r="T177" s="385"/>
      <c r="U177" s="385"/>
      <c r="V177" s="385"/>
      <c r="W177" s="385">
        <f>SUBTOTAL(109,W173:AG176)</f>
        <v>0</v>
      </c>
      <c r="X177" s="385"/>
      <c r="Y177" s="385"/>
      <c r="Z177" s="385"/>
      <c r="AA177" s="385"/>
      <c r="AB177" s="385"/>
      <c r="AC177" s="385"/>
      <c r="AD177" s="385"/>
      <c r="AE177" s="385"/>
      <c r="AF177" s="385"/>
      <c r="AG177" s="385"/>
      <c r="AH177" s="386">
        <f>IF(W177=0,0,+AO177/W177)</f>
        <v>0</v>
      </c>
      <c r="AI177" s="386"/>
      <c r="AJ177" s="386"/>
      <c r="AK177" s="386"/>
      <c r="AL177" s="387">
        <f>IF(W177=0,0,+AV177/W177)</f>
        <v>0</v>
      </c>
      <c r="AM177" s="388"/>
      <c r="AN177" s="388"/>
      <c r="AO177" s="389" t="e">
        <f>SUBTOTAL(109,AO173:AU176)</f>
        <v>#VALUE!</v>
      </c>
      <c r="AP177" s="390"/>
      <c r="AQ177" s="390"/>
      <c r="AR177" s="390"/>
      <c r="AS177" s="390"/>
      <c r="AT177" s="390"/>
      <c r="AU177" s="391"/>
      <c r="AV177" s="392" t="e">
        <f>SUBTOTAL(109,AV173:AZ176)</f>
        <v>#VALUE!</v>
      </c>
      <c r="AW177" s="393"/>
      <c r="AX177" s="393"/>
      <c r="AY177" s="393"/>
      <c r="AZ177" s="394"/>
      <c r="BA177" s="395" t="e">
        <f>SUBTOTAL(109,BA173:BD176)</f>
        <v>#VALUE!</v>
      </c>
      <c r="BB177" s="396"/>
      <c r="BC177" s="396"/>
      <c r="BD177" s="397"/>
      <c r="BE177" s="360"/>
      <c r="BF177" s="361"/>
      <c r="BG177" s="361"/>
      <c r="BH177" s="361"/>
      <c r="BI177" s="362"/>
      <c r="BJ177" s="26"/>
      <c r="BK177" s="26"/>
      <c r="BL177" s="26"/>
      <c r="BM177" s="26"/>
      <c r="BN177" s="26"/>
      <c r="BO177" s="143"/>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6"/>
      <c r="FN177" s="26"/>
      <c r="FO177" s="26"/>
      <c r="FP177" s="26"/>
      <c r="FQ177" s="26"/>
      <c r="FR177" s="26"/>
      <c r="FS177" s="26"/>
      <c r="FT177" s="26"/>
      <c r="FU177" s="26"/>
      <c r="FV177" s="26"/>
      <c r="FW177" s="26"/>
      <c r="FX177" s="26"/>
      <c r="FY177" s="26"/>
      <c r="FZ177" s="26"/>
      <c r="GA177" s="26"/>
      <c r="GB177" s="26"/>
      <c r="GC177" s="26"/>
      <c r="GD177" s="26"/>
      <c r="GE177" s="26"/>
      <c r="GF177" s="26"/>
      <c r="GG177" s="26"/>
      <c r="GH177" s="26"/>
      <c r="GI177" s="26"/>
      <c r="GJ177" s="26"/>
      <c r="GK177" s="26"/>
      <c r="GL177" s="26"/>
      <c r="GM177" s="26"/>
      <c r="GN177" s="26"/>
      <c r="GO177" s="26"/>
      <c r="GP177" s="26"/>
      <c r="GQ177" s="26"/>
      <c r="GR177" s="26"/>
      <c r="GS177" s="26"/>
      <c r="GT177" s="26"/>
      <c r="GU177" s="26"/>
      <c r="GV177" s="26"/>
      <c r="GW177" s="26"/>
      <c r="GX177" s="26"/>
      <c r="GY177" s="26"/>
    </row>
    <row r="178" spans="1:207" s="75" customFormat="1" ht="13.5" customHeight="1">
      <c r="A178" s="76"/>
      <c r="B178" s="313" t="s">
        <v>95</v>
      </c>
      <c r="C178" s="313"/>
      <c r="D178" s="313"/>
      <c r="E178" s="313"/>
      <c r="F178" s="313"/>
      <c r="G178" s="313"/>
      <c r="H178" s="313"/>
      <c r="I178" s="313"/>
      <c r="J178" s="313"/>
      <c r="K178" s="313"/>
      <c r="L178" s="313"/>
      <c r="M178" s="363"/>
      <c r="N178" s="81" t="s">
        <v>76</v>
      </c>
      <c r="O178" s="81" t="s">
        <v>114</v>
      </c>
      <c r="P178" s="127" t="s">
        <v>59</v>
      </c>
      <c r="Q178" s="364" t="s">
        <v>60</v>
      </c>
      <c r="R178" s="365"/>
      <c r="S178" s="366"/>
      <c r="T178" s="367"/>
      <c r="U178" s="367"/>
      <c r="V178" s="367"/>
      <c r="W178" s="367"/>
      <c r="X178" s="367"/>
      <c r="Y178" s="367"/>
      <c r="Z178" s="367"/>
      <c r="AA178" s="367"/>
      <c r="AB178" s="367"/>
      <c r="AC178" s="367"/>
      <c r="AD178" s="367"/>
      <c r="AE178" s="367"/>
      <c r="AF178" s="367"/>
      <c r="AG178" s="367"/>
      <c r="AH178" s="367"/>
      <c r="AI178" s="367"/>
      <c r="AJ178" s="367"/>
      <c r="AK178" s="367"/>
      <c r="AL178" s="368"/>
      <c r="AM178" s="368"/>
      <c r="AN178" s="368"/>
      <c r="AO178" s="134"/>
      <c r="AP178" s="134"/>
      <c r="AQ178" s="134"/>
      <c r="AR178" s="134"/>
      <c r="AS178" s="134"/>
      <c r="AT178" s="134"/>
      <c r="AU178" s="134"/>
      <c r="AV178" s="369"/>
      <c r="AW178" s="369"/>
      <c r="AX178" s="369"/>
      <c r="AY178" s="369"/>
      <c r="AZ178" s="370"/>
      <c r="BA178" s="371"/>
      <c r="BB178" s="372"/>
      <c r="BC178" s="372"/>
      <c r="BD178" s="372"/>
      <c r="BE178" s="373"/>
      <c r="BF178" s="373"/>
      <c r="BG178" s="373"/>
      <c r="BH178" s="373"/>
      <c r="BI178" s="374"/>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6"/>
      <c r="FN178" s="26"/>
      <c r="FO178" s="26"/>
      <c r="FP178" s="26"/>
      <c r="FQ178" s="26"/>
      <c r="FR178" s="26"/>
      <c r="FS178" s="26"/>
      <c r="FT178" s="26"/>
      <c r="FU178" s="26"/>
      <c r="FV178" s="26"/>
      <c r="FW178" s="26"/>
      <c r="FX178" s="26"/>
      <c r="FY178" s="26"/>
      <c r="FZ178" s="26"/>
      <c r="GA178" s="26"/>
      <c r="GB178" s="26"/>
      <c r="GC178" s="26"/>
      <c r="GD178" s="26"/>
      <c r="GE178" s="26"/>
      <c r="GF178" s="26"/>
      <c r="GG178" s="26"/>
      <c r="GH178" s="26"/>
      <c r="GI178" s="26"/>
      <c r="GJ178" s="26"/>
      <c r="GK178" s="26"/>
      <c r="GL178" s="26"/>
      <c r="GM178" s="26"/>
      <c r="GN178" s="26"/>
      <c r="GO178" s="26"/>
      <c r="GP178" s="26"/>
      <c r="GQ178" s="26"/>
      <c r="GR178" s="26"/>
      <c r="GS178" s="26"/>
      <c r="GT178" s="26"/>
      <c r="GU178" s="26"/>
      <c r="GV178" s="26"/>
      <c r="GW178" s="26"/>
      <c r="GX178" s="26"/>
      <c r="GY178" s="26"/>
    </row>
    <row r="179" spans="1:207" s="75" customFormat="1" ht="13.5" customHeight="1">
      <c r="A179" s="76"/>
      <c r="B179" s="82"/>
      <c r="C179" s="337" t="s">
        <v>304</v>
      </c>
      <c r="D179" s="337"/>
      <c r="E179" s="337"/>
      <c r="F179" s="337"/>
      <c r="G179" s="337"/>
      <c r="H179" s="337"/>
      <c r="I179" s="337"/>
      <c r="J179" s="337"/>
      <c r="K179" s="337"/>
      <c r="L179" s="337"/>
      <c r="M179" s="338"/>
      <c r="N179" s="122" t="s">
        <v>308</v>
      </c>
      <c r="O179" s="83" t="s">
        <v>305</v>
      </c>
      <c r="P179" s="122" t="s">
        <v>309</v>
      </c>
      <c r="Q179" s="339" t="s">
        <v>310</v>
      </c>
      <c r="R179" s="340"/>
      <c r="S179" s="341"/>
      <c r="T179" s="342" t="s">
        <v>97</v>
      </c>
      <c r="U179" s="342"/>
      <c r="V179" s="342"/>
      <c r="W179" s="343" t="s">
        <v>306</v>
      </c>
      <c r="X179" s="344"/>
      <c r="Y179" s="344"/>
      <c r="Z179" s="344"/>
      <c r="AA179" s="344"/>
      <c r="AB179" s="344"/>
      <c r="AC179" s="344"/>
      <c r="AD179" s="344"/>
      <c r="AE179" s="344"/>
      <c r="AF179" s="344"/>
      <c r="AG179" s="345"/>
      <c r="AH179" s="346" t="e">
        <f t="shared" ref="AH179:AH184" si="5">IF(N179="F",0,IF(Q179="N/R",0,+AL179*$BD$5))</f>
        <v>#VALUE!</v>
      </c>
      <c r="AI179" s="346"/>
      <c r="AJ179" s="346"/>
      <c r="AK179" s="346"/>
      <c r="AL179" s="347" t="s">
        <v>307</v>
      </c>
      <c r="AM179" s="348"/>
      <c r="AN179" s="349"/>
      <c r="AO179" s="357" t="e">
        <f t="shared" ref="AO179:AO184" si="6">IF(N179="F",0,IF(Q179="N/R",0,+W179*AH179))</f>
        <v>#VALUE!</v>
      </c>
      <c r="AP179" s="358"/>
      <c r="AQ179" s="358"/>
      <c r="AR179" s="358"/>
      <c r="AS179" s="358"/>
      <c r="AT179" s="358"/>
      <c r="AU179" s="359"/>
      <c r="AV179" s="287" t="e">
        <f t="shared" ref="AV179:AV184" si="7">IF(N179="F",0,IF(Q179="N/R",0,+W179*AL179))</f>
        <v>#VALUE!</v>
      </c>
      <c r="AW179" s="353"/>
      <c r="AX179" s="353"/>
      <c r="AY179" s="353"/>
      <c r="AZ179" s="354"/>
      <c r="BA179" s="355" t="e">
        <f t="shared" ref="BA179:BA184" si="8">+AV179</f>
        <v>#VALUE!</v>
      </c>
      <c r="BB179" s="335"/>
      <c r="BC179" s="335"/>
      <c r="BD179" s="356"/>
      <c r="BE179" s="335" t="e">
        <f t="shared" ref="BE179:BE184" si="9">IF(N179="F",0,W179*AL179)</f>
        <v>#VALUE!</v>
      </c>
      <c r="BF179" s="335"/>
      <c r="BG179" s="335"/>
      <c r="BH179" s="335"/>
      <c r="BI179" s="33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6"/>
      <c r="FN179" s="26"/>
      <c r="FO179" s="26"/>
      <c r="FP179" s="26"/>
      <c r="FQ179" s="26"/>
      <c r="FR179" s="26"/>
      <c r="FS179" s="26"/>
      <c r="FT179" s="26"/>
      <c r="FU179" s="26"/>
      <c r="FV179" s="26"/>
      <c r="FW179" s="26"/>
      <c r="FX179" s="26"/>
      <c r="FY179" s="26"/>
      <c r="FZ179" s="26"/>
      <c r="GA179" s="26"/>
      <c r="GB179" s="26"/>
      <c r="GC179" s="26"/>
      <c r="GD179" s="26"/>
      <c r="GE179" s="26"/>
      <c r="GF179" s="26"/>
      <c r="GG179" s="26"/>
      <c r="GH179" s="26"/>
      <c r="GI179" s="26"/>
      <c r="GJ179" s="26"/>
      <c r="GK179" s="26"/>
      <c r="GL179" s="26"/>
      <c r="GM179" s="26"/>
      <c r="GN179" s="26"/>
      <c r="GO179" s="26"/>
      <c r="GP179" s="26"/>
      <c r="GQ179" s="26"/>
      <c r="GR179" s="26"/>
      <c r="GS179" s="26"/>
      <c r="GT179" s="26"/>
      <c r="GU179" s="26"/>
      <c r="GV179" s="26"/>
      <c r="GW179" s="26"/>
      <c r="GX179" s="26"/>
      <c r="GY179" s="26"/>
    </row>
    <row r="180" spans="1:207" s="75" customFormat="1" ht="13.5" customHeight="1">
      <c r="A180" s="76"/>
      <c r="B180" s="82"/>
      <c r="C180" s="337" t="s">
        <v>304</v>
      </c>
      <c r="D180" s="337"/>
      <c r="E180" s="337"/>
      <c r="F180" s="337"/>
      <c r="G180" s="337"/>
      <c r="H180" s="337"/>
      <c r="I180" s="337"/>
      <c r="J180" s="337"/>
      <c r="K180" s="337"/>
      <c r="L180" s="337"/>
      <c r="M180" s="338"/>
      <c r="N180" s="122" t="s">
        <v>308</v>
      </c>
      <c r="O180" s="83" t="s">
        <v>305</v>
      </c>
      <c r="P180" s="122" t="s">
        <v>309</v>
      </c>
      <c r="Q180" s="339" t="s">
        <v>310</v>
      </c>
      <c r="R180" s="340"/>
      <c r="S180" s="341"/>
      <c r="T180" s="342" t="s">
        <v>97</v>
      </c>
      <c r="U180" s="342"/>
      <c r="V180" s="342"/>
      <c r="W180" s="343" t="s">
        <v>306</v>
      </c>
      <c r="X180" s="344"/>
      <c r="Y180" s="344"/>
      <c r="Z180" s="344"/>
      <c r="AA180" s="344"/>
      <c r="AB180" s="344"/>
      <c r="AC180" s="344"/>
      <c r="AD180" s="344"/>
      <c r="AE180" s="344"/>
      <c r="AF180" s="344"/>
      <c r="AG180" s="345"/>
      <c r="AH180" s="346" t="e">
        <f t="shared" si="5"/>
        <v>#VALUE!</v>
      </c>
      <c r="AI180" s="346"/>
      <c r="AJ180" s="346"/>
      <c r="AK180" s="346"/>
      <c r="AL180" s="347" t="s">
        <v>307</v>
      </c>
      <c r="AM180" s="348"/>
      <c r="AN180" s="349"/>
      <c r="AO180" s="357" t="e">
        <f t="shared" si="6"/>
        <v>#VALUE!</v>
      </c>
      <c r="AP180" s="358"/>
      <c r="AQ180" s="358"/>
      <c r="AR180" s="358"/>
      <c r="AS180" s="358"/>
      <c r="AT180" s="358"/>
      <c r="AU180" s="359"/>
      <c r="AV180" s="287" t="e">
        <f t="shared" si="7"/>
        <v>#VALUE!</v>
      </c>
      <c r="AW180" s="353"/>
      <c r="AX180" s="353"/>
      <c r="AY180" s="353"/>
      <c r="AZ180" s="354"/>
      <c r="BA180" s="355" t="e">
        <f t="shared" si="8"/>
        <v>#VALUE!</v>
      </c>
      <c r="BB180" s="335"/>
      <c r="BC180" s="335"/>
      <c r="BD180" s="356"/>
      <c r="BE180" s="335" t="e">
        <f t="shared" si="9"/>
        <v>#VALUE!</v>
      </c>
      <c r="BF180" s="335"/>
      <c r="BG180" s="335"/>
      <c r="BH180" s="335"/>
      <c r="BI180" s="33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c r="GJ180" s="26"/>
      <c r="GK180" s="26"/>
      <c r="GL180" s="26"/>
      <c r="GM180" s="26"/>
      <c r="GN180" s="26"/>
      <c r="GO180" s="26"/>
      <c r="GP180" s="26"/>
      <c r="GQ180" s="26"/>
      <c r="GR180" s="26"/>
      <c r="GS180" s="26"/>
      <c r="GT180" s="26"/>
      <c r="GU180" s="26"/>
      <c r="GV180" s="26"/>
      <c r="GW180" s="26"/>
      <c r="GX180" s="26"/>
      <c r="GY180" s="26"/>
    </row>
    <row r="181" spans="1:207" s="75" customFormat="1" ht="13.5" customHeight="1">
      <c r="A181" s="76"/>
      <c r="B181" s="82"/>
      <c r="C181" s="337" t="s">
        <v>304</v>
      </c>
      <c r="D181" s="337"/>
      <c r="E181" s="337"/>
      <c r="F181" s="337"/>
      <c r="G181" s="337"/>
      <c r="H181" s="337"/>
      <c r="I181" s="337"/>
      <c r="J181" s="337"/>
      <c r="K181" s="337"/>
      <c r="L181" s="337"/>
      <c r="M181" s="338"/>
      <c r="N181" s="122" t="s">
        <v>308</v>
      </c>
      <c r="O181" s="83" t="s">
        <v>305</v>
      </c>
      <c r="P181" s="122" t="s">
        <v>309</v>
      </c>
      <c r="Q181" s="339" t="s">
        <v>310</v>
      </c>
      <c r="R181" s="340"/>
      <c r="S181" s="341"/>
      <c r="T181" s="342" t="s">
        <v>97</v>
      </c>
      <c r="U181" s="342"/>
      <c r="V181" s="342"/>
      <c r="W181" s="343" t="s">
        <v>306</v>
      </c>
      <c r="X181" s="344"/>
      <c r="Y181" s="344"/>
      <c r="Z181" s="344"/>
      <c r="AA181" s="344"/>
      <c r="AB181" s="344"/>
      <c r="AC181" s="344"/>
      <c r="AD181" s="344"/>
      <c r="AE181" s="344"/>
      <c r="AF181" s="344"/>
      <c r="AG181" s="345"/>
      <c r="AH181" s="346" t="e">
        <f>IF(N181="F",0,IF(Q181="N/R",0,+AL181*$BD$5))</f>
        <v>#VALUE!</v>
      </c>
      <c r="AI181" s="346"/>
      <c r="AJ181" s="346"/>
      <c r="AK181" s="346"/>
      <c r="AL181" s="347" t="s">
        <v>307</v>
      </c>
      <c r="AM181" s="348"/>
      <c r="AN181" s="349"/>
      <c r="AO181" s="357" t="e">
        <f t="shared" si="6"/>
        <v>#VALUE!</v>
      </c>
      <c r="AP181" s="358"/>
      <c r="AQ181" s="358"/>
      <c r="AR181" s="358"/>
      <c r="AS181" s="358"/>
      <c r="AT181" s="358"/>
      <c r="AU181" s="359"/>
      <c r="AV181" s="287" t="e">
        <f t="shared" si="7"/>
        <v>#VALUE!</v>
      </c>
      <c r="AW181" s="353"/>
      <c r="AX181" s="353"/>
      <c r="AY181" s="353"/>
      <c r="AZ181" s="354"/>
      <c r="BA181" s="355" t="e">
        <f t="shared" si="8"/>
        <v>#VALUE!</v>
      </c>
      <c r="BB181" s="335"/>
      <c r="BC181" s="335"/>
      <c r="BD181" s="356"/>
      <c r="BE181" s="335" t="e">
        <f t="shared" si="9"/>
        <v>#VALUE!</v>
      </c>
      <c r="BF181" s="335"/>
      <c r="BG181" s="335"/>
      <c r="BH181" s="335"/>
      <c r="BI181" s="33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c r="GJ181" s="26"/>
      <c r="GK181" s="26"/>
      <c r="GL181" s="26"/>
      <c r="GM181" s="26"/>
      <c r="GN181" s="26"/>
      <c r="GO181" s="26"/>
      <c r="GP181" s="26"/>
      <c r="GQ181" s="26"/>
      <c r="GR181" s="26"/>
      <c r="GS181" s="26"/>
      <c r="GT181" s="26"/>
      <c r="GU181" s="26"/>
      <c r="GV181" s="26"/>
      <c r="GW181" s="26"/>
      <c r="GX181" s="26"/>
      <c r="GY181" s="26"/>
    </row>
    <row r="182" spans="1:207" s="75" customFormat="1" ht="13.5" customHeight="1">
      <c r="A182" s="76"/>
      <c r="B182" s="82"/>
      <c r="C182" s="337" t="s">
        <v>304</v>
      </c>
      <c r="D182" s="337"/>
      <c r="E182" s="337"/>
      <c r="F182" s="337"/>
      <c r="G182" s="337"/>
      <c r="H182" s="337"/>
      <c r="I182" s="337"/>
      <c r="J182" s="337"/>
      <c r="K182" s="337"/>
      <c r="L182" s="337"/>
      <c r="M182" s="338"/>
      <c r="N182" s="122" t="s">
        <v>308</v>
      </c>
      <c r="O182" s="83" t="s">
        <v>305</v>
      </c>
      <c r="P182" s="122" t="s">
        <v>309</v>
      </c>
      <c r="Q182" s="339" t="s">
        <v>310</v>
      </c>
      <c r="R182" s="340"/>
      <c r="S182" s="341"/>
      <c r="T182" s="342" t="s">
        <v>97</v>
      </c>
      <c r="U182" s="342"/>
      <c r="V182" s="342"/>
      <c r="W182" s="343" t="s">
        <v>306</v>
      </c>
      <c r="X182" s="344"/>
      <c r="Y182" s="344"/>
      <c r="Z182" s="344"/>
      <c r="AA182" s="344"/>
      <c r="AB182" s="344"/>
      <c r="AC182" s="344"/>
      <c r="AD182" s="344"/>
      <c r="AE182" s="344"/>
      <c r="AF182" s="344"/>
      <c r="AG182" s="345"/>
      <c r="AH182" s="346" t="e">
        <f t="shared" si="5"/>
        <v>#VALUE!</v>
      </c>
      <c r="AI182" s="346"/>
      <c r="AJ182" s="346"/>
      <c r="AK182" s="346"/>
      <c r="AL182" s="347" t="s">
        <v>307</v>
      </c>
      <c r="AM182" s="348"/>
      <c r="AN182" s="349"/>
      <c r="AO182" s="357" t="e">
        <f t="shared" si="6"/>
        <v>#VALUE!</v>
      </c>
      <c r="AP182" s="358"/>
      <c r="AQ182" s="358"/>
      <c r="AR182" s="358"/>
      <c r="AS182" s="358"/>
      <c r="AT182" s="358"/>
      <c r="AU182" s="359"/>
      <c r="AV182" s="287" t="e">
        <f t="shared" si="7"/>
        <v>#VALUE!</v>
      </c>
      <c r="AW182" s="353"/>
      <c r="AX182" s="353"/>
      <c r="AY182" s="353"/>
      <c r="AZ182" s="354"/>
      <c r="BA182" s="355" t="e">
        <f t="shared" si="8"/>
        <v>#VALUE!</v>
      </c>
      <c r="BB182" s="335"/>
      <c r="BC182" s="335"/>
      <c r="BD182" s="356"/>
      <c r="BE182" s="335" t="e">
        <f t="shared" si="9"/>
        <v>#VALUE!</v>
      </c>
      <c r="BF182" s="335"/>
      <c r="BG182" s="335"/>
      <c r="BH182" s="335"/>
      <c r="BI182" s="33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c r="GN182" s="26"/>
      <c r="GO182" s="26"/>
      <c r="GP182" s="26"/>
      <c r="GQ182" s="26"/>
      <c r="GR182" s="26"/>
      <c r="GS182" s="26"/>
      <c r="GT182" s="26"/>
      <c r="GU182" s="26"/>
      <c r="GV182" s="26"/>
      <c r="GW182" s="26"/>
      <c r="GX182" s="26"/>
      <c r="GY182" s="26"/>
    </row>
    <row r="183" spans="1:207" s="85" customFormat="1" ht="12.75" customHeight="1">
      <c r="A183" s="123"/>
      <c r="B183" s="82"/>
      <c r="C183" s="337" t="s">
        <v>304</v>
      </c>
      <c r="D183" s="337"/>
      <c r="E183" s="337"/>
      <c r="F183" s="337"/>
      <c r="G183" s="337"/>
      <c r="H183" s="337"/>
      <c r="I183" s="337"/>
      <c r="J183" s="337"/>
      <c r="K183" s="337"/>
      <c r="L183" s="337"/>
      <c r="M183" s="338"/>
      <c r="N183" s="122" t="s">
        <v>308</v>
      </c>
      <c r="O183" s="83" t="s">
        <v>305</v>
      </c>
      <c r="P183" s="122" t="s">
        <v>309</v>
      </c>
      <c r="Q183" s="339" t="s">
        <v>310</v>
      </c>
      <c r="R183" s="340"/>
      <c r="S183" s="341"/>
      <c r="T183" s="342" t="s">
        <v>97</v>
      </c>
      <c r="U183" s="342"/>
      <c r="V183" s="342"/>
      <c r="W183" s="343" t="s">
        <v>306</v>
      </c>
      <c r="X183" s="344"/>
      <c r="Y183" s="344"/>
      <c r="Z183" s="344"/>
      <c r="AA183" s="344"/>
      <c r="AB183" s="344"/>
      <c r="AC183" s="344"/>
      <c r="AD183" s="344"/>
      <c r="AE183" s="344"/>
      <c r="AF183" s="344"/>
      <c r="AG183" s="345"/>
      <c r="AH183" s="346" t="e">
        <f t="shared" si="5"/>
        <v>#VALUE!</v>
      </c>
      <c r="AI183" s="346"/>
      <c r="AJ183" s="346"/>
      <c r="AK183" s="346"/>
      <c r="AL183" s="347" t="s">
        <v>307</v>
      </c>
      <c r="AM183" s="348"/>
      <c r="AN183" s="349"/>
      <c r="AO183" s="357" t="e">
        <f t="shared" si="6"/>
        <v>#VALUE!</v>
      </c>
      <c r="AP183" s="358"/>
      <c r="AQ183" s="358"/>
      <c r="AR183" s="358"/>
      <c r="AS183" s="358"/>
      <c r="AT183" s="358"/>
      <c r="AU183" s="359"/>
      <c r="AV183" s="287" t="e">
        <f t="shared" si="7"/>
        <v>#VALUE!</v>
      </c>
      <c r="AW183" s="353"/>
      <c r="AX183" s="353"/>
      <c r="AY183" s="353"/>
      <c r="AZ183" s="354"/>
      <c r="BA183" s="355" t="e">
        <f t="shared" si="8"/>
        <v>#VALUE!</v>
      </c>
      <c r="BB183" s="335"/>
      <c r="BC183" s="335"/>
      <c r="BD183" s="356"/>
      <c r="BE183" s="335" t="e">
        <f t="shared" si="9"/>
        <v>#VALUE!</v>
      </c>
      <c r="BF183" s="335"/>
      <c r="BG183" s="335"/>
      <c r="BH183" s="335"/>
      <c r="BI183" s="336"/>
      <c r="BJ183" s="84"/>
      <c r="BK183" s="84"/>
      <c r="BL183" s="84"/>
      <c r="BM183" s="84"/>
      <c r="BN183" s="84"/>
      <c r="BO183" s="84"/>
      <c r="BP183" s="84"/>
      <c r="BQ183" s="84"/>
      <c r="BR183" s="84"/>
      <c r="BS183" s="84"/>
      <c r="BT183" s="84"/>
      <c r="BU183" s="84"/>
      <c r="BV183" s="84"/>
      <c r="BW183" s="84"/>
      <c r="BX183" s="84"/>
      <c r="BY183" s="84"/>
      <c r="BZ183" s="84"/>
      <c r="CA183" s="84"/>
      <c r="CB183" s="84"/>
      <c r="CC183" s="84"/>
      <c r="CD183" s="84"/>
      <c r="CE183" s="84"/>
      <c r="CF183" s="84"/>
      <c r="CG183" s="84"/>
      <c r="CH183" s="84"/>
      <c r="CI183" s="84"/>
      <c r="CJ183" s="84"/>
      <c r="CK183" s="84"/>
      <c r="CL183" s="84"/>
      <c r="CM183" s="84"/>
      <c r="CN183" s="84"/>
      <c r="CO183" s="84"/>
      <c r="CP183" s="84"/>
      <c r="CQ183" s="84"/>
      <c r="CR183" s="84"/>
      <c r="CS183" s="84"/>
      <c r="CT183" s="84"/>
      <c r="CU183" s="84"/>
      <c r="CV183" s="84"/>
      <c r="CW183" s="84"/>
      <c r="CX183" s="84"/>
      <c r="CY183" s="84"/>
      <c r="CZ183" s="84"/>
      <c r="DA183" s="84"/>
      <c r="DB183" s="84"/>
      <c r="DC183" s="84"/>
      <c r="DD183" s="84"/>
      <c r="DE183" s="84"/>
      <c r="DF183" s="84"/>
      <c r="DG183" s="84"/>
      <c r="DH183" s="84"/>
      <c r="DI183" s="84"/>
      <c r="DJ183" s="84"/>
      <c r="DK183" s="84"/>
      <c r="DL183" s="84"/>
      <c r="DM183" s="84"/>
      <c r="DN183" s="84"/>
      <c r="DO183" s="84"/>
      <c r="DP183" s="84"/>
      <c r="DQ183" s="84"/>
      <c r="DR183" s="84"/>
      <c r="DS183" s="84"/>
      <c r="DT183" s="84"/>
      <c r="DU183" s="84"/>
      <c r="DV183" s="84"/>
      <c r="DW183" s="84"/>
      <c r="DX183" s="84"/>
      <c r="DY183" s="84"/>
      <c r="DZ183" s="84"/>
      <c r="EA183" s="84"/>
      <c r="EB183" s="84"/>
      <c r="EC183" s="84"/>
      <c r="ED183" s="84"/>
      <c r="EE183" s="84"/>
      <c r="EF183" s="84"/>
      <c r="EG183" s="84"/>
      <c r="EH183" s="84"/>
      <c r="EI183" s="84"/>
      <c r="EJ183" s="84"/>
      <c r="EK183" s="84"/>
      <c r="EL183" s="84"/>
      <c r="EM183" s="84"/>
      <c r="EN183" s="84"/>
      <c r="EO183" s="84"/>
      <c r="EP183" s="84"/>
      <c r="EQ183" s="84"/>
      <c r="ER183" s="84"/>
      <c r="ES183" s="84"/>
      <c r="ET183" s="84"/>
      <c r="EU183" s="84"/>
      <c r="EV183" s="84"/>
      <c r="EW183" s="84"/>
      <c r="EX183" s="84"/>
      <c r="EY183" s="84"/>
      <c r="EZ183" s="84"/>
      <c r="FA183" s="84"/>
      <c r="FB183" s="84"/>
      <c r="FC183" s="84"/>
      <c r="FD183" s="84"/>
      <c r="FE183" s="84"/>
      <c r="FF183" s="84"/>
      <c r="FG183" s="84"/>
      <c r="FH183" s="84"/>
      <c r="FI183" s="84"/>
      <c r="FJ183" s="84"/>
      <c r="FK183" s="84"/>
      <c r="FL183" s="84"/>
      <c r="FM183" s="84"/>
      <c r="FN183" s="84"/>
      <c r="FO183" s="84"/>
      <c r="FP183" s="84"/>
      <c r="FQ183" s="84"/>
      <c r="FR183" s="84"/>
      <c r="FS183" s="84"/>
      <c r="FT183" s="84"/>
      <c r="FU183" s="84"/>
      <c r="FV183" s="84"/>
      <c r="FW183" s="84"/>
      <c r="FX183" s="84"/>
      <c r="FY183" s="84"/>
      <c r="FZ183" s="84"/>
      <c r="GA183" s="84"/>
      <c r="GB183" s="84"/>
      <c r="GC183" s="84"/>
      <c r="GD183" s="84"/>
      <c r="GE183" s="84"/>
      <c r="GF183" s="84"/>
      <c r="GG183" s="84"/>
      <c r="GH183" s="84"/>
      <c r="GI183" s="84"/>
      <c r="GJ183" s="84"/>
      <c r="GK183" s="84"/>
      <c r="GL183" s="84"/>
      <c r="GM183" s="84"/>
      <c r="GN183" s="84"/>
      <c r="GO183" s="84"/>
      <c r="GP183" s="84"/>
      <c r="GQ183" s="84"/>
      <c r="GR183" s="84"/>
      <c r="GS183" s="84"/>
      <c r="GT183" s="84"/>
      <c r="GU183" s="84"/>
      <c r="GV183" s="84"/>
      <c r="GW183" s="84"/>
      <c r="GX183" s="84"/>
      <c r="GY183" s="84"/>
    </row>
    <row r="184" spans="1:207" s="85" customFormat="1" ht="12.75" customHeight="1" thickBot="1">
      <c r="A184" s="123"/>
      <c r="B184" s="124"/>
      <c r="C184" s="337" t="s">
        <v>304</v>
      </c>
      <c r="D184" s="337"/>
      <c r="E184" s="337"/>
      <c r="F184" s="337"/>
      <c r="G184" s="337"/>
      <c r="H184" s="337"/>
      <c r="I184" s="337"/>
      <c r="J184" s="337"/>
      <c r="K184" s="337"/>
      <c r="L184" s="337"/>
      <c r="M184" s="338"/>
      <c r="N184" s="122" t="s">
        <v>308</v>
      </c>
      <c r="O184" s="83" t="s">
        <v>305</v>
      </c>
      <c r="P184" s="122" t="s">
        <v>309</v>
      </c>
      <c r="Q184" s="339" t="s">
        <v>310</v>
      </c>
      <c r="R184" s="340"/>
      <c r="S184" s="341"/>
      <c r="T184" s="342" t="s">
        <v>97</v>
      </c>
      <c r="U184" s="342"/>
      <c r="V184" s="342"/>
      <c r="W184" s="343" t="s">
        <v>306</v>
      </c>
      <c r="X184" s="344"/>
      <c r="Y184" s="344"/>
      <c r="Z184" s="344"/>
      <c r="AA184" s="344"/>
      <c r="AB184" s="344"/>
      <c r="AC184" s="344"/>
      <c r="AD184" s="344"/>
      <c r="AE184" s="344"/>
      <c r="AF184" s="344"/>
      <c r="AG184" s="345"/>
      <c r="AH184" s="346" t="e">
        <f t="shared" si="5"/>
        <v>#VALUE!</v>
      </c>
      <c r="AI184" s="346"/>
      <c r="AJ184" s="346"/>
      <c r="AK184" s="346"/>
      <c r="AL184" s="347" t="s">
        <v>307</v>
      </c>
      <c r="AM184" s="348"/>
      <c r="AN184" s="349"/>
      <c r="AO184" s="350" t="e">
        <f t="shared" si="6"/>
        <v>#VALUE!</v>
      </c>
      <c r="AP184" s="351"/>
      <c r="AQ184" s="351"/>
      <c r="AR184" s="351"/>
      <c r="AS184" s="351"/>
      <c r="AT184" s="351"/>
      <c r="AU184" s="352"/>
      <c r="AV184" s="287" t="e">
        <f t="shared" si="7"/>
        <v>#VALUE!</v>
      </c>
      <c r="AW184" s="353"/>
      <c r="AX184" s="353"/>
      <c r="AY184" s="353"/>
      <c r="AZ184" s="354"/>
      <c r="BA184" s="355" t="e">
        <f t="shared" si="8"/>
        <v>#VALUE!</v>
      </c>
      <c r="BB184" s="335"/>
      <c r="BC184" s="335"/>
      <c r="BD184" s="356"/>
      <c r="BE184" s="335" t="e">
        <f t="shared" si="9"/>
        <v>#VALUE!</v>
      </c>
      <c r="BF184" s="335"/>
      <c r="BG184" s="335"/>
      <c r="BH184" s="335"/>
      <c r="BI184" s="336"/>
      <c r="BJ184" s="84"/>
      <c r="BK184" s="84"/>
      <c r="BL184" s="84"/>
      <c r="BM184" s="84"/>
      <c r="BN184" s="84"/>
      <c r="BO184" s="84"/>
      <c r="BP184" s="84"/>
      <c r="BQ184" s="84"/>
      <c r="BR184" s="84"/>
      <c r="BS184" s="84"/>
      <c r="BT184" s="84"/>
      <c r="BU184" s="84"/>
      <c r="BV184" s="84"/>
      <c r="BW184" s="84"/>
      <c r="BX184" s="84"/>
      <c r="BY184" s="84"/>
      <c r="BZ184" s="84"/>
      <c r="CA184" s="84"/>
      <c r="CB184" s="84"/>
      <c r="CC184" s="84"/>
      <c r="CD184" s="84"/>
      <c r="CE184" s="84"/>
      <c r="CF184" s="84"/>
      <c r="CG184" s="84"/>
      <c r="CH184" s="84"/>
      <c r="CI184" s="84"/>
      <c r="CJ184" s="84"/>
      <c r="CK184" s="84"/>
      <c r="CL184" s="84"/>
      <c r="CM184" s="84"/>
      <c r="CN184" s="84"/>
      <c r="CO184" s="84"/>
      <c r="CP184" s="84"/>
      <c r="CQ184" s="84"/>
      <c r="CR184" s="84"/>
      <c r="CS184" s="84"/>
      <c r="CT184" s="84"/>
      <c r="CU184" s="84"/>
      <c r="CV184" s="84"/>
      <c r="CW184" s="84"/>
      <c r="CX184" s="84"/>
      <c r="CY184" s="84"/>
      <c r="CZ184" s="84"/>
      <c r="DA184" s="84"/>
      <c r="DB184" s="84"/>
      <c r="DC184" s="84"/>
      <c r="DD184" s="84"/>
      <c r="DE184" s="84"/>
      <c r="DF184" s="84"/>
      <c r="DG184" s="84"/>
      <c r="DH184" s="84"/>
      <c r="DI184" s="84"/>
      <c r="DJ184" s="84"/>
      <c r="DK184" s="84"/>
      <c r="DL184" s="84"/>
      <c r="DM184" s="84"/>
      <c r="DN184" s="84"/>
      <c r="DO184" s="84"/>
      <c r="DP184" s="84"/>
      <c r="DQ184" s="84"/>
      <c r="DR184" s="84"/>
      <c r="DS184" s="84"/>
      <c r="DT184" s="84"/>
      <c r="DU184" s="84"/>
      <c r="DV184" s="84"/>
      <c r="DW184" s="84"/>
      <c r="DX184" s="84"/>
      <c r="DY184" s="84"/>
      <c r="DZ184" s="84"/>
      <c r="EA184" s="84"/>
      <c r="EB184" s="84"/>
      <c r="EC184" s="84"/>
      <c r="ED184" s="84"/>
      <c r="EE184" s="84"/>
      <c r="EF184" s="84"/>
      <c r="EG184" s="84"/>
      <c r="EH184" s="84"/>
      <c r="EI184" s="84"/>
      <c r="EJ184" s="84"/>
      <c r="EK184" s="84"/>
      <c r="EL184" s="84"/>
      <c r="EM184" s="84"/>
      <c r="EN184" s="84"/>
      <c r="EO184" s="84"/>
      <c r="EP184" s="84"/>
      <c r="EQ184" s="84"/>
      <c r="ER184" s="84"/>
      <c r="ES184" s="84"/>
      <c r="ET184" s="84"/>
      <c r="EU184" s="84"/>
      <c r="EV184" s="84"/>
      <c r="EW184" s="84"/>
      <c r="EX184" s="84"/>
      <c r="EY184" s="84"/>
      <c r="EZ184" s="84"/>
      <c r="FA184" s="84"/>
      <c r="FB184" s="84"/>
      <c r="FC184" s="84"/>
      <c r="FD184" s="84"/>
      <c r="FE184" s="84"/>
      <c r="FF184" s="84"/>
      <c r="FG184" s="84"/>
      <c r="FH184" s="84"/>
      <c r="FI184" s="84"/>
      <c r="FJ184" s="84"/>
      <c r="FK184" s="84"/>
      <c r="FL184" s="84"/>
      <c r="FM184" s="84"/>
      <c r="FN184" s="84"/>
      <c r="FO184" s="84"/>
      <c r="FP184" s="84"/>
      <c r="FQ184" s="84"/>
      <c r="FR184" s="84"/>
      <c r="FS184" s="84"/>
      <c r="FT184" s="84"/>
      <c r="FU184" s="84"/>
      <c r="FV184" s="84"/>
      <c r="FW184" s="84"/>
      <c r="FX184" s="84"/>
      <c r="FY184" s="84"/>
      <c r="FZ184" s="84"/>
      <c r="GA184" s="84"/>
      <c r="GB184" s="84"/>
      <c r="GC184" s="84"/>
      <c r="GD184" s="84"/>
      <c r="GE184" s="84"/>
      <c r="GF184" s="84"/>
      <c r="GG184" s="84"/>
      <c r="GH184" s="84"/>
      <c r="GI184" s="84"/>
      <c r="GJ184" s="84"/>
      <c r="GK184" s="84"/>
      <c r="GL184" s="84"/>
      <c r="GM184" s="84"/>
      <c r="GN184" s="84"/>
      <c r="GO184" s="84"/>
      <c r="GP184" s="84"/>
      <c r="GQ184" s="84"/>
      <c r="GR184" s="84"/>
      <c r="GS184" s="84"/>
      <c r="GT184" s="84"/>
      <c r="GU184" s="84"/>
      <c r="GV184" s="84"/>
      <c r="GW184" s="84"/>
      <c r="GX184" s="84"/>
      <c r="GY184" s="84"/>
    </row>
    <row r="185" spans="1:207" s="75" customFormat="1" ht="13.5" customHeight="1" thickBot="1">
      <c r="A185" s="70"/>
      <c r="B185" s="319" t="s">
        <v>27</v>
      </c>
      <c r="C185" s="320"/>
      <c r="D185" s="320"/>
      <c r="E185" s="320"/>
      <c r="F185" s="320"/>
      <c r="G185" s="320"/>
      <c r="H185" s="320"/>
      <c r="I185" s="320"/>
      <c r="J185" s="320"/>
      <c r="K185" s="320"/>
      <c r="L185" s="320"/>
      <c r="M185" s="320"/>
      <c r="N185" s="320"/>
      <c r="O185" s="320"/>
      <c r="P185" s="320"/>
      <c r="Q185" s="320"/>
      <c r="R185" s="320"/>
      <c r="S185" s="320"/>
      <c r="T185" s="321"/>
      <c r="U185" s="321"/>
      <c r="V185" s="321"/>
      <c r="W185" s="321">
        <f>SUBTOTAL(109,W179:AG184)</f>
        <v>0</v>
      </c>
      <c r="X185" s="321"/>
      <c r="Y185" s="321"/>
      <c r="Z185" s="321"/>
      <c r="AA185" s="321"/>
      <c r="AB185" s="321"/>
      <c r="AC185" s="321"/>
      <c r="AD185" s="321"/>
      <c r="AE185" s="321"/>
      <c r="AF185" s="321"/>
      <c r="AG185" s="321"/>
      <c r="AH185" s="322">
        <f>IF(W185=0,0,+AO185/W185)</f>
        <v>0</v>
      </c>
      <c r="AI185" s="322"/>
      <c r="AJ185" s="322"/>
      <c r="AK185" s="322"/>
      <c r="AL185" s="323">
        <f>IF(W185=0,0,+AV185/W185)</f>
        <v>0</v>
      </c>
      <c r="AM185" s="324"/>
      <c r="AN185" s="324"/>
      <c r="AO185" s="325" t="e">
        <f>SUMIF($N179:$N184,"&lt;&gt;F",AO179:AU184)</f>
        <v>#VALUE!</v>
      </c>
      <c r="AP185" s="326"/>
      <c r="AQ185" s="326"/>
      <c r="AR185" s="326"/>
      <c r="AS185" s="326"/>
      <c r="AT185" s="326"/>
      <c r="AU185" s="327"/>
      <c r="AV185" s="328" t="e">
        <f>SUMIF($N179:$N184,"&lt;&gt;F",AV179:AZ184)</f>
        <v>#VALUE!</v>
      </c>
      <c r="AW185" s="329"/>
      <c r="AX185" s="329"/>
      <c r="AY185" s="329"/>
      <c r="AZ185" s="330"/>
      <c r="BA185" s="331" t="e">
        <f>SUMIF($N179:$N184,"&lt;&gt;F",BA179:BD184)</f>
        <v>#VALUE!</v>
      </c>
      <c r="BB185" s="332"/>
      <c r="BC185" s="332"/>
      <c r="BD185" s="332"/>
      <c r="BE185" s="333" t="e">
        <f>SUMIF($N179:$N184,"&lt;&gt;F",BE179:BI184)</f>
        <v>#VALUE!</v>
      </c>
      <c r="BF185" s="332"/>
      <c r="BG185" s="332"/>
      <c r="BH185" s="332"/>
      <c r="BI185" s="334"/>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c r="GN185" s="26"/>
      <c r="GO185" s="26"/>
      <c r="GP185" s="26"/>
      <c r="GQ185" s="26"/>
      <c r="GR185" s="26"/>
      <c r="GS185" s="26"/>
      <c r="GT185" s="26"/>
      <c r="GU185" s="26"/>
      <c r="GV185" s="26"/>
      <c r="GW185" s="26"/>
      <c r="GX185" s="26"/>
      <c r="GY185" s="26"/>
    </row>
    <row r="186" spans="1:207" s="75" customFormat="1" ht="13.5" customHeight="1">
      <c r="A186" s="70"/>
      <c r="B186" s="310" t="s">
        <v>28</v>
      </c>
      <c r="C186" s="311"/>
      <c r="D186" s="311"/>
      <c r="E186" s="311"/>
      <c r="F186" s="311"/>
      <c r="G186" s="311"/>
      <c r="H186" s="311"/>
      <c r="I186" s="311"/>
      <c r="J186" s="311"/>
      <c r="K186" s="311"/>
      <c r="L186" s="311"/>
      <c r="M186" s="311"/>
      <c r="N186" s="311"/>
      <c r="O186" s="311"/>
      <c r="P186" s="311"/>
      <c r="Q186" s="311"/>
      <c r="R186" s="311"/>
      <c r="S186" s="311"/>
      <c r="T186" s="312"/>
      <c r="U186" s="312"/>
      <c r="V186" s="312"/>
      <c r="W186" s="312"/>
      <c r="X186" s="312"/>
      <c r="Y186" s="312"/>
      <c r="Z186" s="312"/>
      <c r="AA186" s="312"/>
      <c r="AB186" s="312"/>
      <c r="AC186" s="312"/>
      <c r="AD186" s="312"/>
      <c r="AE186" s="312"/>
      <c r="AF186" s="312"/>
      <c r="AG186" s="312"/>
      <c r="AH186" s="312"/>
      <c r="AI186" s="312"/>
      <c r="AJ186" s="312"/>
      <c r="AK186" s="312"/>
      <c r="AL186" s="313"/>
      <c r="AM186" s="313"/>
      <c r="AN186" s="313"/>
      <c r="AO186" s="134"/>
      <c r="AP186" s="134"/>
      <c r="AQ186" s="134"/>
      <c r="AR186" s="134"/>
      <c r="AS186" s="134"/>
      <c r="AT186" s="134"/>
      <c r="AU186" s="134"/>
      <c r="AV186" s="314"/>
      <c r="AW186" s="314"/>
      <c r="AX186" s="314"/>
      <c r="AY186" s="314"/>
      <c r="AZ186" s="315"/>
      <c r="BA186" s="316"/>
      <c r="BB186" s="317"/>
      <c r="BC186" s="317"/>
      <c r="BD186" s="317"/>
      <c r="BE186" s="317"/>
      <c r="BF186" s="317"/>
      <c r="BG186" s="317"/>
      <c r="BH186" s="317"/>
      <c r="BI186" s="318"/>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c r="GN186" s="26"/>
      <c r="GO186" s="26"/>
      <c r="GP186" s="26"/>
      <c r="GQ186" s="26"/>
      <c r="GR186" s="26"/>
      <c r="GS186" s="26"/>
      <c r="GT186" s="26"/>
      <c r="GU186" s="26"/>
      <c r="GV186" s="26"/>
      <c r="GW186" s="26"/>
      <c r="GX186" s="26"/>
      <c r="GY186" s="26"/>
    </row>
    <row r="187" spans="1:207" s="75" customFormat="1" ht="13.5" customHeight="1">
      <c r="A187" s="70"/>
      <c r="B187" s="86"/>
      <c r="C187" s="285" t="s">
        <v>311</v>
      </c>
      <c r="D187" s="285"/>
      <c r="E187" s="285"/>
      <c r="F187" s="285"/>
      <c r="G187" s="285"/>
      <c r="H187" s="285"/>
      <c r="I187" s="285"/>
      <c r="J187" s="285"/>
      <c r="K187" s="285"/>
      <c r="L187" s="285"/>
      <c r="M187" s="285"/>
      <c r="N187" s="285"/>
      <c r="O187" s="285"/>
      <c r="P187" s="285"/>
      <c r="Q187" s="285"/>
      <c r="R187" s="285"/>
      <c r="S187" s="285"/>
      <c r="T187" s="285"/>
      <c r="U187" s="285"/>
      <c r="V187" s="285"/>
      <c r="W187" s="285"/>
      <c r="X187" s="285"/>
      <c r="Y187" s="285"/>
      <c r="Z187" s="285"/>
      <c r="AA187" s="285"/>
      <c r="AB187" s="285"/>
      <c r="AC187" s="285"/>
      <c r="AD187" s="285"/>
      <c r="AE187" s="285"/>
      <c r="AF187" s="285"/>
      <c r="AG187" s="285"/>
      <c r="AH187" s="285"/>
      <c r="AI187" s="285"/>
      <c r="AJ187" s="285"/>
      <c r="AK187" s="285"/>
      <c r="AL187" s="285"/>
      <c r="AM187" s="285"/>
      <c r="AN187" s="286"/>
      <c r="AO187" s="287" t="e">
        <f>+AV187*BD$5</f>
        <v>#VALUE!</v>
      </c>
      <c r="AP187" s="288"/>
      <c r="AQ187" s="288"/>
      <c r="AR187" s="288"/>
      <c r="AS187" s="288"/>
      <c r="AT187" s="288"/>
      <c r="AU187" s="289"/>
      <c r="AV187" s="290" t="s">
        <v>312</v>
      </c>
      <c r="AW187" s="291"/>
      <c r="AX187" s="291"/>
      <c r="AY187" s="291"/>
      <c r="AZ187" s="292"/>
      <c r="BA187" s="295" t="str">
        <f>AV187</f>
        <v>asset.value</v>
      </c>
      <c r="BB187" s="296"/>
      <c r="BC187" s="296"/>
      <c r="BD187" s="297"/>
      <c r="BE187" s="296" t="str">
        <f>AV187</f>
        <v>asset.value</v>
      </c>
      <c r="BF187" s="296"/>
      <c r="BG187" s="296"/>
      <c r="BH187" s="296"/>
      <c r="BI187" s="298"/>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c r="GN187" s="26"/>
      <c r="GO187" s="26"/>
      <c r="GP187" s="26"/>
      <c r="GQ187" s="26"/>
      <c r="GR187" s="26"/>
      <c r="GS187" s="26"/>
      <c r="GT187" s="26"/>
      <c r="GU187" s="26"/>
      <c r="GV187" s="26"/>
      <c r="GW187" s="26"/>
      <c r="GX187" s="26"/>
      <c r="GY187" s="26"/>
    </row>
    <row r="188" spans="1:207" s="75" customFormat="1" ht="14">
      <c r="A188" s="70"/>
      <c r="B188" s="86"/>
      <c r="C188" s="285" t="s">
        <v>311</v>
      </c>
      <c r="D188" s="285"/>
      <c r="E188" s="285"/>
      <c r="F188" s="285"/>
      <c r="G188" s="285"/>
      <c r="H188" s="285"/>
      <c r="I188" s="285"/>
      <c r="J188" s="285"/>
      <c r="K188" s="285"/>
      <c r="L188" s="285"/>
      <c r="M188" s="285"/>
      <c r="N188" s="285"/>
      <c r="O188" s="285"/>
      <c r="P188" s="285"/>
      <c r="Q188" s="285"/>
      <c r="R188" s="285"/>
      <c r="S188" s="285"/>
      <c r="T188" s="285"/>
      <c r="U188" s="285"/>
      <c r="V188" s="285"/>
      <c r="W188" s="285"/>
      <c r="X188" s="285"/>
      <c r="Y188" s="285"/>
      <c r="Z188" s="285"/>
      <c r="AA188" s="285"/>
      <c r="AB188" s="285"/>
      <c r="AC188" s="285"/>
      <c r="AD188" s="285"/>
      <c r="AE188" s="285"/>
      <c r="AF188" s="285"/>
      <c r="AG188" s="285"/>
      <c r="AH188" s="285"/>
      <c r="AI188" s="285"/>
      <c r="AJ188" s="285"/>
      <c r="AK188" s="285"/>
      <c r="AL188" s="285"/>
      <c r="AM188" s="285"/>
      <c r="AN188" s="286"/>
      <c r="AO188" s="287" t="e">
        <f>+AV188*BD$5</f>
        <v>#VALUE!</v>
      </c>
      <c r="AP188" s="288"/>
      <c r="AQ188" s="288"/>
      <c r="AR188" s="288"/>
      <c r="AS188" s="288"/>
      <c r="AT188" s="288"/>
      <c r="AU188" s="289"/>
      <c r="AV188" s="290" t="s">
        <v>312</v>
      </c>
      <c r="AW188" s="291"/>
      <c r="AX188" s="291"/>
      <c r="AY188" s="291"/>
      <c r="AZ188" s="292"/>
      <c r="BA188" s="295" t="str">
        <f>AV188</f>
        <v>asset.value</v>
      </c>
      <c r="BB188" s="296"/>
      <c r="BC188" s="296"/>
      <c r="BD188" s="297"/>
      <c r="BE188" s="296" t="str">
        <f>AV188</f>
        <v>asset.value</v>
      </c>
      <c r="BF188" s="296"/>
      <c r="BG188" s="296"/>
      <c r="BH188" s="296"/>
      <c r="BI188" s="298"/>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c r="GN188" s="26"/>
      <c r="GO188" s="26"/>
      <c r="GP188" s="26"/>
      <c r="GQ188" s="26"/>
      <c r="GR188" s="26"/>
      <c r="GS188" s="26"/>
      <c r="GT188" s="26"/>
      <c r="GU188" s="26"/>
      <c r="GV188" s="26"/>
      <c r="GW188" s="26"/>
      <c r="GX188" s="26"/>
      <c r="GY188" s="26"/>
    </row>
    <row r="189" spans="1:207" s="75" customFormat="1" ht="13.5" customHeight="1" thickBot="1">
      <c r="A189" s="70"/>
      <c r="B189" s="86"/>
      <c r="C189" s="285" t="s">
        <v>311</v>
      </c>
      <c r="D189" s="285"/>
      <c r="E189" s="285"/>
      <c r="F189" s="285"/>
      <c r="G189" s="285"/>
      <c r="H189" s="285"/>
      <c r="I189" s="285"/>
      <c r="J189" s="285"/>
      <c r="K189" s="285"/>
      <c r="L189" s="285"/>
      <c r="M189" s="285"/>
      <c r="N189" s="285"/>
      <c r="O189" s="285"/>
      <c r="P189" s="285"/>
      <c r="Q189" s="285"/>
      <c r="R189" s="285"/>
      <c r="S189" s="285"/>
      <c r="T189" s="285"/>
      <c r="U189" s="285"/>
      <c r="V189" s="285"/>
      <c r="W189" s="285"/>
      <c r="X189" s="285"/>
      <c r="Y189" s="285"/>
      <c r="Z189" s="285"/>
      <c r="AA189" s="285"/>
      <c r="AB189" s="285"/>
      <c r="AC189" s="285"/>
      <c r="AD189" s="285"/>
      <c r="AE189" s="285"/>
      <c r="AF189" s="285"/>
      <c r="AG189" s="285"/>
      <c r="AH189" s="285"/>
      <c r="AI189" s="285"/>
      <c r="AJ189" s="285"/>
      <c r="AK189" s="285"/>
      <c r="AL189" s="285"/>
      <c r="AM189" s="285"/>
      <c r="AN189" s="286"/>
      <c r="AO189" s="287" t="e">
        <f>+AV189*BD$5</f>
        <v>#VALUE!</v>
      </c>
      <c r="AP189" s="288"/>
      <c r="AQ189" s="288"/>
      <c r="AR189" s="288"/>
      <c r="AS189" s="288"/>
      <c r="AT189" s="288"/>
      <c r="AU189" s="289"/>
      <c r="AV189" s="290" t="s">
        <v>312</v>
      </c>
      <c r="AW189" s="291"/>
      <c r="AX189" s="291"/>
      <c r="AY189" s="291"/>
      <c r="AZ189" s="292"/>
      <c r="BA189" s="295" t="str">
        <f>AV189</f>
        <v>asset.value</v>
      </c>
      <c r="BB189" s="296"/>
      <c r="BC189" s="296"/>
      <c r="BD189" s="297"/>
      <c r="BE189" s="296" t="str">
        <f>AV189</f>
        <v>asset.value</v>
      </c>
      <c r="BF189" s="296"/>
      <c r="BG189" s="296"/>
      <c r="BH189" s="296"/>
      <c r="BI189" s="298"/>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c r="GJ189" s="26"/>
      <c r="GK189" s="26"/>
      <c r="GL189" s="26"/>
      <c r="GM189" s="26"/>
      <c r="GN189" s="26"/>
      <c r="GO189" s="26"/>
      <c r="GP189" s="26"/>
      <c r="GQ189" s="26"/>
      <c r="GR189" s="26"/>
      <c r="GS189" s="26"/>
      <c r="GT189" s="26"/>
      <c r="GU189" s="26"/>
      <c r="GV189" s="26"/>
      <c r="GW189" s="26"/>
      <c r="GX189" s="26"/>
      <c r="GY189" s="26"/>
    </row>
    <row r="190" spans="1:207" s="75" customFormat="1" ht="13.5" customHeight="1" thickBot="1">
      <c r="A190" s="70"/>
      <c r="B190" s="299" t="s">
        <v>29</v>
      </c>
      <c r="C190" s="300"/>
      <c r="D190" s="300"/>
      <c r="E190" s="300"/>
      <c r="F190" s="300"/>
      <c r="G190" s="300"/>
      <c r="H190" s="300"/>
      <c r="I190" s="300"/>
      <c r="J190" s="300"/>
      <c r="K190" s="300"/>
      <c r="L190" s="300"/>
      <c r="M190" s="300"/>
      <c r="N190" s="300"/>
      <c r="O190" s="300"/>
      <c r="P190" s="300"/>
      <c r="Q190" s="300"/>
      <c r="R190" s="300"/>
      <c r="S190" s="300"/>
      <c r="T190" s="300"/>
      <c r="U190" s="300"/>
      <c r="V190" s="300"/>
      <c r="W190" s="300"/>
      <c r="X190" s="300"/>
      <c r="Y190" s="300"/>
      <c r="Z190" s="300"/>
      <c r="AA190" s="300"/>
      <c r="AB190" s="300"/>
      <c r="AC190" s="300"/>
      <c r="AD190" s="300"/>
      <c r="AE190" s="300"/>
      <c r="AF190" s="300"/>
      <c r="AG190" s="300"/>
      <c r="AH190" s="300"/>
      <c r="AI190" s="300"/>
      <c r="AJ190" s="300"/>
      <c r="AK190" s="300"/>
      <c r="AL190" s="300"/>
      <c r="AM190" s="300"/>
      <c r="AN190" s="301"/>
      <c r="AO190" s="302" t="e">
        <f>SUBTOTAL(109,AO187:AU189)</f>
        <v>#VALUE!</v>
      </c>
      <c r="AP190" s="303"/>
      <c r="AQ190" s="303"/>
      <c r="AR190" s="303"/>
      <c r="AS190" s="303"/>
      <c r="AT190" s="303"/>
      <c r="AU190" s="304"/>
      <c r="AV190" s="305">
        <f>SUBTOTAL(109,AV187:AZ189)</f>
        <v>0</v>
      </c>
      <c r="AW190" s="306"/>
      <c r="AX190" s="306"/>
      <c r="AY190" s="306"/>
      <c r="AZ190" s="307"/>
      <c r="BA190" s="308">
        <f>SUBTOTAL(109,BA187:BD189)</f>
        <v>0</v>
      </c>
      <c r="BB190" s="309"/>
      <c r="BC190" s="309"/>
      <c r="BD190" s="309"/>
      <c r="BE190" s="276">
        <f>SUBTOTAL(109,BE187:BI189)</f>
        <v>0</v>
      </c>
      <c r="BF190" s="276"/>
      <c r="BG190" s="276"/>
      <c r="BH190" s="276"/>
      <c r="BI190" s="278"/>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c r="GN190" s="26"/>
      <c r="GO190" s="26"/>
      <c r="GP190" s="26"/>
      <c r="GQ190" s="26"/>
      <c r="GR190" s="26"/>
      <c r="GS190" s="26"/>
      <c r="GT190" s="26"/>
      <c r="GU190" s="26"/>
      <c r="GV190" s="26"/>
      <c r="GW190" s="26"/>
      <c r="GX190" s="26"/>
      <c r="GY190" s="26"/>
    </row>
    <row r="191" spans="1:207" s="75" customFormat="1" ht="13.5" customHeight="1" thickBot="1">
      <c r="A191" s="70"/>
      <c r="B191" s="267"/>
      <c r="C191" s="268"/>
      <c r="D191" s="268"/>
      <c r="E191" s="268"/>
      <c r="F191" s="268"/>
      <c r="G191" s="268"/>
      <c r="H191" s="268"/>
      <c r="I191" s="268"/>
      <c r="J191" s="268"/>
      <c r="K191" s="268"/>
      <c r="L191" s="268"/>
      <c r="M191" s="268"/>
      <c r="N191" s="268"/>
      <c r="O191" s="268"/>
      <c r="P191" s="268"/>
      <c r="Q191" s="268"/>
      <c r="R191" s="268"/>
      <c r="S191" s="268"/>
      <c r="T191" s="279"/>
      <c r="U191" s="279"/>
      <c r="V191" s="279"/>
      <c r="W191" s="279"/>
      <c r="X191" s="279"/>
      <c r="Y191" s="279"/>
      <c r="Z191" s="279"/>
      <c r="AA191" s="279"/>
      <c r="AB191" s="279"/>
      <c r="AC191" s="279"/>
      <c r="AD191" s="279"/>
      <c r="AE191" s="279"/>
      <c r="AF191" s="279"/>
      <c r="AG191" s="279"/>
      <c r="AH191" s="279"/>
      <c r="AI191" s="279"/>
      <c r="AJ191" s="279"/>
      <c r="AK191" s="279"/>
      <c r="AL191" s="283"/>
      <c r="AM191" s="283"/>
      <c r="AN191" s="283"/>
      <c r="AO191" s="136"/>
      <c r="AP191" s="136"/>
      <c r="AQ191" s="136"/>
      <c r="AR191" s="136"/>
      <c r="AS191" s="136"/>
      <c r="AT191" s="136"/>
      <c r="AU191" s="136"/>
      <c r="AV191" s="284"/>
      <c r="AW191" s="284"/>
      <c r="AX191" s="284"/>
      <c r="AY191" s="284"/>
      <c r="AZ191" s="284"/>
      <c r="BA191" s="293"/>
      <c r="BB191" s="293"/>
      <c r="BC191" s="293"/>
      <c r="BD191" s="293"/>
      <c r="BE191" s="293"/>
      <c r="BF191" s="293"/>
      <c r="BG191" s="293"/>
      <c r="BH191" s="293"/>
      <c r="BI191" s="294"/>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c r="GN191" s="26"/>
      <c r="GO191" s="26"/>
      <c r="GP191" s="26"/>
      <c r="GQ191" s="26"/>
      <c r="GR191" s="26"/>
      <c r="GS191" s="26"/>
      <c r="GT191" s="26"/>
      <c r="GU191" s="26"/>
      <c r="GV191" s="26"/>
      <c r="GW191" s="26"/>
      <c r="GX191" s="26"/>
      <c r="GY191" s="26"/>
    </row>
    <row r="192" spans="1:207" s="75" customFormat="1" ht="13.5" customHeight="1" thickBot="1">
      <c r="A192" s="70"/>
      <c r="B192" s="267"/>
      <c r="C192" s="268"/>
      <c r="D192" s="268"/>
      <c r="E192" s="268"/>
      <c r="F192" s="268"/>
      <c r="G192" s="268"/>
      <c r="H192" s="268"/>
      <c r="I192" s="268"/>
      <c r="J192" s="268"/>
      <c r="K192" s="268"/>
      <c r="L192" s="268"/>
      <c r="M192" s="268"/>
      <c r="N192" s="268"/>
      <c r="O192" s="268"/>
      <c r="P192" s="268"/>
      <c r="Q192" s="268"/>
      <c r="R192" s="268"/>
      <c r="S192" s="268"/>
      <c r="T192" s="269" t="s">
        <v>152</v>
      </c>
      <c r="U192" s="270"/>
      <c r="V192" s="270"/>
      <c r="W192" s="270"/>
      <c r="X192" s="270"/>
      <c r="Y192" s="270"/>
      <c r="Z192" s="270"/>
      <c r="AA192" s="270"/>
      <c r="AB192" s="270"/>
      <c r="AC192" s="270"/>
      <c r="AD192" s="270"/>
      <c r="AE192" s="270"/>
      <c r="AF192" s="270"/>
      <c r="AG192" s="270"/>
      <c r="AH192" s="270"/>
      <c r="AI192" s="270"/>
      <c r="AJ192" s="270"/>
      <c r="AK192" s="270"/>
      <c r="AL192" s="270"/>
      <c r="AM192" s="270"/>
      <c r="AN192" s="271"/>
      <c r="AO192" s="272" t="e">
        <f>+AV192*BD5</f>
        <v>#VALUE!</v>
      </c>
      <c r="AP192" s="270"/>
      <c r="AQ192" s="270"/>
      <c r="AR192" s="270"/>
      <c r="AS192" s="270"/>
      <c r="AT192" s="270"/>
      <c r="AU192" s="271"/>
      <c r="AV192" s="272" t="e">
        <f>+AV177+AV185+AV190</f>
        <v>#VALUE!</v>
      </c>
      <c r="AW192" s="273"/>
      <c r="AX192" s="273"/>
      <c r="AY192" s="273"/>
      <c r="AZ192" s="274"/>
      <c r="BA192" s="275" t="e">
        <f>+BA177+BA185+BA190</f>
        <v>#VALUE!</v>
      </c>
      <c r="BB192" s="276"/>
      <c r="BC192" s="276"/>
      <c r="BD192" s="277"/>
      <c r="BE192" s="276" t="e">
        <f>+BE185+BE190</f>
        <v>#VALUE!</v>
      </c>
      <c r="BF192" s="276"/>
      <c r="BG192" s="276"/>
      <c r="BH192" s="276"/>
      <c r="BI192" s="278"/>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c r="GN192" s="26"/>
      <c r="GO192" s="26"/>
      <c r="GP192" s="26"/>
      <c r="GQ192" s="26"/>
      <c r="GR192" s="26"/>
      <c r="GS192" s="26"/>
      <c r="GT192" s="26"/>
      <c r="GU192" s="26"/>
      <c r="GV192" s="26"/>
      <c r="GW192" s="26"/>
      <c r="GX192" s="26"/>
      <c r="GY192" s="26"/>
    </row>
    <row r="193" spans="1:207" s="75" customFormat="1" ht="13.5" customHeight="1" thickBot="1">
      <c r="A193" s="70"/>
      <c r="B193" s="87"/>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2"/>
      <c r="AK193" s="132"/>
      <c r="AL193" s="132"/>
      <c r="AM193" s="132"/>
      <c r="AN193" s="132"/>
      <c r="AO193" s="132"/>
      <c r="AP193" s="132"/>
      <c r="AQ193" s="132"/>
      <c r="AR193" s="132"/>
      <c r="AS193" s="132"/>
      <c r="AT193" s="132"/>
      <c r="AU193" s="132"/>
      <c r="AV193" s="73"/>
      <c r="AW193" s="73"/>
      <c r="AX193" s="73"/>
      <c r="AY193" s="73"/>
      <c r="AZ193" s="73"/>
      <c r="BA193" s="73"/>
      <c r="BB193" s="73"/>
      <c r="BC193" s="73"/>
      <c r="BD193" s="73"/>
      <c r="BE193" s="73"/>
      <c r="BF193" s="73"/>
      <c r="BG193" s="73"/>
      <c r="BH193" s="73"/>
      <c r="BI193" s="74"/>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GD193" s="26"/>
      <c r="GE193" s="26"/>
      <c r="GF193" s="26"/>
      <c r="GG193" s="26"/>
      <c r="GH193" s="26"/>
      <c r="GI193" s="26"/>
      <c r="GJ193" s="26"/>
      <c r="GK193" s="26"/>
      <c r="GL193" s="26"/>
      <c r="GM193" s="26"/>
      <c r="GN193" s="26"/>
      <c r="GO193" s="26"/>
      <c r="GP193" s="26"/>
      <c r="GQ193" s="26"/>
      <c r="GR193" s="26"/>
      <c r="GS193" s="26"/>
      <c r="GT193" s="26"/>
      <c r="GU193" s="26"/>
      <c r="GV193" s="26"/>
      <c r="GW193" s="26"/>
      <c r="GX193" s="26"/>
      <c r="GY193" s="26"/>
    </row>
    <row r="194" spans="1:207" s="75" customFormat="1" ht="13.5" customHeight="1" thickBot="1">
      <c r="A194" s="70"/>
      <c r="B194" s="87"/>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2"/>
      <c r="AK194" s="132"/>
      <c r="AL194" s="132"/>
      <c r="AM194" s="132"/>
      <c r="AN194" s="132"/>
      <c r="AO194" s="132"/>
      <c r="AP194" s="132"/>
      <c r="AQ194" s="132"/>
      <c r="AR194" s="132"/>
      <c r="AS194" s="132"/>
      <c r="AT194" s="132"/>
      <c r="AU194" s="132"/>
      <c r="AV194" s="73"/>
      <c r="AW194" s="73"/>
      <c r="AX194" s="73"/>
      <c r="AY194" s="73"/>
      <c r="AZ194" s="73"/>
      <c r="BA194" s="73"/>
      <c r="BB194" s="73"/>
      <c r="BC194" s="73"/>
      <c r="BD194" s="73"/>
      <c r="BE194" s="73"/>
      <c r="BF194" s="73"/>
      <c r="BG194" s="73"/>
      <c r="BH194" s="73"/>
      <c r="BI194" s="74"/>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c r="GX194" s="26"/>
      <c r="GY194" s="26"/>
    </row>
    <row r="195" spans="1:207" s="75" customFormat="1" ht="16.5" customHeight="1" thickBot="1">
      <c r="A195" s="70"/>
      <c r="B195" s="280" t="s">
        <v>115</v>
      </c>
      <c r="C195" s="281"/>
      <c r="D195" s="281"/>
      <c r="E195" s="281"/>
      <c r="F195" s="281"/>
      <c r="G195" s="281"/>
      <c r="H195" s="281"/>
      <c r="I195" s="281"/>
      <c r="J195" s="281"/>
      <c r="K195" s="281"/>
      <c r="L195" s="281"/>
      <c r="M195" s="281"/>
      <c r="N195" s="281"/>
      <c r="O195" s="281"/>
      <c r="P195" s="281"/>
      <c r="Q195" s="281"/>
      <c r="R195" s="281"/>
      <c r="S195" s="281"/>
      <c r="T195" s="281"/>
      <c r="U195" s="281"/>
      <c r="V195" s="281"/>
      <c r="W195" s="281"/>
      <c r="X195" s="281"/>
      <c r="Y195" s="281"/>
      <c r="Z195" s="281"/>
      <c r="AA195" s="281"/>
      <c r="AB195" s="281"/>
      <c r="AC195" s="281"/>
      <c r="AD195" s="281"/>
      <c r="AE195" s="281"/>
      <c r="AF195" s="281"/>
      <c r="AG195" s="281"/>
      <c r="AH195" s="281"/>
      <c r="AI195" s="281"/>
      <c r="AJ195" s="281"/>
      <c r="AK195" s="281"/>
      <c r="AL195" s="281"/>
      <c r="AM195" s="281"/>
      <c r="AN195" s="281"/>
      <c r="AO195" s="281"/>
      <c r="AP195" s="281"/>
      <c r="AQ195" s="281"/>
      <c r="AR195" s="281"/>
      <c r="AS195" s="281"/>
      <c r="AT195" s="281"/>
      <c r="AU195" s="281"/>
      <c r="AV195" s="281"/>
      <c r="AW195" s="281"/>
      <c r="AX195" s="281"/>
      <c r="AY195" s="281"/>
      <c r="AZ195" s="281"/>
      <c r="BA195" s="281"/>
      <c r="BB195" s="281"/>
      <c r="BC195" s="281"/>
      <c r="BD195" s="281"/>
      <c r="BE195" s="281"/>
      <c r="BF195" s="281"/>
      <c r="BG195" s="281"/>
      <c r="BH195" s="281"/>
      <c r="BI195" s="282"/>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GD195" s="26"/>
      <c r="GE195" s="26"/>
      <c r="GF195" s="26"/>
      <c r="GG195" s="26"/>
      <c r="GH195" s="26"/>
      <c r="GI195" s="26"/>
      <c r="GJ195" s="26"/>
      <c r="GK195" s="26"/>
      <c r="GL195" s="26"/>
      <c r="GM195" s="26"/>
      <c r="GN195" s="26"/>
      <c r="GO195" s="26"/>
      <c r="GP195" s="26"/>
      <c r="GQ195" s="26"/>
      <c r="GR195" s="26"/>
      <c r="GS195" s="26"/>
      <c r="GT195" s="26"/>
      <c r="GU195" s="26"/>
      <c r="GV195" s="26"/>
      <c r="GW195" s="26"/>
      <c r="GX195" s="26"/>
      <c r="GY195" s="26"/>
    </row>
    <row r="196" spans="1:207" s="75" customFormat="1" ht="13.5" customHeight="1">
      <c r="A196" s="70"/>
      <c r="B196" s="88"/>
      <c r="C196" s="89"/>
      <c r="D196" s="89"/>
      <c r="E196" s="89"/>
      <c r="F196" s="89"/>
      <c r="G196" s="89"/>
      <c r="H196" s="89"/>
      <c r="I196" s="89"/>
      <c r="J196" s="89"/>
      <c r="K196" s="89"/>
      <c r="L196" s="89"/>
      <c r="M196" s="89"/>
      <c r="N196" s="89"/>
      <c r="O196" s="89"/>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135"/>
      <c r="AO196" s="135"/>
      <c r="AP196" s="135"/>
      <c r="AQ196" s="135"/>
      <c r="AR196" s="135"/>
      <c r="AS196" s="135"/>
      <c r="AT196" s="135"/>
      <c r="AU196" s="135"/>
      <c r="AV196" s="125"/>
      <c r="AW196" s="125"/>
      <c r="AX196" s="125"/>
      <c r="AY196" s="125"/>
      <c r="AZ196" s="125"/>
      <c r="BA196" s="125"/>
      <c r="BB196" s="125"/>
      <c r="BC196" s="125"/>
      <c r="BD196" s="125"/>
      <c r="BE196" s="125"/>
      <c r="BF196" s="125"/>
      <c r="BG196" s="125"/>
      <c r="BH196" s="125"/>
      <c r="BI196" s="1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GD196" s="26"/>
      <c r="GE196" s="26"/>
      <c r="GF196" s="26"/>
      <c r="GG196" s="26"/>
      <c r="GH196" s="26"/>
      <c r="GI196" s="26"/>
      <c r="GJ196" s="26"/>
      <c r="GK196" s="26"/>
      <c r="GL196" s="26"/>
      <c r="GM196" s="26"/>
      <c r="GN196" s="26"/>
      <c r="GO196" s="26"/>
      <c r="GP196" s="26"/>
      <c r="GQ196" s="26"/>
      <c r="GR196" s="26"/>
      <c r="GS196" s="26"/>
      <c r="GT196" s="26"/>
      <c r="GU196" s="26"/>
      <c r="GV196" s="26"/>
      <c r="GW196" s="26"/>
      <c r="GX196" s="26"/>
      <c r="GY196" s="26"/>
    </row>
    <row r="197" spans="1:207" s="75" customFormat="1" ht="15" customHeight="1">
      <c r="A197" s="70"/>
      <c r="B197" s="90"/>
      <c r="C197" s="26"/>
      <c r="D197" s="26"/>
      <c r="E197" s="26"/>
      <c r="F197" s="26"/>
      <c r="G197" s="26"/>
      <c r="H197" s="26"/>
      <c r="I197" s="26"/>
      <c r="J197" s="26"/>
      <c r="K197" s="237" t="s">
        <v>241</v>
      </c>
      <c r="L197" s="238"/>
      <c r="M197" s="238"/>
      <c r="N197" s="238"/>
      <c r="O197" s="238"/>
      <c r="P197" s="238"/>
      <c r="Q197" s="238"/>
      <c r="R197" s="238"/>
      <c r="S197" s="238"/>
      <c r="T197" s="238"/>
      <c r="U197" s="238"/>
      <c r="V197" s="238"/>
      <c r="W197" s="238"/>
      <c r="X197" s="238"/>
      <c r="Y197" s="238"/>
      <c r="Z197" s="238"/>
      <c r="AA197" s="238"/>
      <c r="AB197" s="238"/>
      <c r="AC197" s="238"/>
      <c r="AD197" s="238"/>
      <c r="AE197" s="238"/>
      <c r="AF197" s="238"/>
      <c r="AG197" s="238"/>
      <c r="AH197" s="238"/>
      <c r="AI197" s="238"/>
      <c r="AJ197" s="238"/>
      <c r="AK197" s="238"/>
      <c r="AL197" s="238"/>
      <c r="AM197" s="238"/>
      <c r="AN197" s="238"/>
      <c r="AO197" s="238"/>
      <c r="AP197" s="238"/>
      <c r="AQ197" s="238"/>
      <c r="AR197" s="238"/>
      <c r="AS197" s="238"/>
      <c r="AT197" s="238"/>
      <c r="AU197" s="238"/>
      <c r="AV197" s="238"/>
      <c r="AW197" s="238"/>
      <c r="AX197" s="238"/>
      <c r="AY197" s="238"/>
      <c r="AZ197" s="238"/>
      <c r="BA197" s="238"/>
      <c r="BB197" s="238"/>
      <c r="BC197" s="238"/>
      <c r="BD197" s="238"/>
      <c r="BE197" s="238"/>
      <c r="BF197" s="238"/>
      <c r="BG197" s="238"/>
      <c r="BH197" s="239"/>
      <c r="BI197" s="1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GD197" s="26"/>
      <c r="GE197" s="26"/>
      <c r="GF197" s="26"/>
      <c r="GG197" s="26"/>
      <c r="GH197" s="26"/>
      <c r="GI197" s="26"/>
      <c r="GJ197" s="26"/>
      <c r="GK197" s="26"/>
      <c r="GL197" s="26"/>
      <c r="GM197" s="26"/>
      <c r="GN197" s="26"/>
      <c r="GO197" s="26"/>
      <c r="GP197" s="26"/>
      <c r="GQ197" s="26"/>
      <c r="GR197" s="26"/>
      <c r="GS197" s="26"/>
      <c r="GT197" s="26"/>
      <c r="GU197" s="26"/>
      <c r="GV197" s="26"/>
      <c r="GW197" s="26"/>
      <c r="GX197" s="26"/>
      <c r="GY197" s="26"/>
    </row>
    <row r="198" spans="1:207" s="75" customFormat="1" ht="15" customHeight="1">
      <c r="A198" s="70"/>
      <c r="B198" s="90"/>
      <c r="C198" s="26"/>
      <c r="D198" s="26"/>
      <c r="E198" s="26"/>
      <c r="F198" s="26"/>
      <c r="G198" s="26"/>
      <c r="H198" s="26"/>
      <c r="I198" s="26"/>
      <c r="J198" s="26"/>
      <c r="K198" s="240"/>
      <c r="L198" s="241"/>
      <c r="M198" s="241"/>
      <c r="N198" s="241"/>
      <c r="O198" s="241"/>
      <c r="P198" s="241"/>
      <c r="Q198" s="241"/>
      <c r="R198" s="241"/>
      <c r="S198" s="241"/>
      <c r="T198" s="241"/>
      <c r="U198" s="241"/>
      <c r="V198" s="241"/>
      <c r="W198" s="241"/>
      <c r="X198" s="241"/>
      <c r="Y198" s="241"/>
      <c r="Z198" s="241"/>
      <c r="AA198" s="241"/>
      <c r="AB198" s="241"/>
      <c r="AC198" s="241"/>
      <c r="AD198" s="241"/>
      <c r="AE198" s="241"/>
      <c r="AF198" s="241"/>
      <c r="AG198" s="241"/>
      <c r="AH198" s="241"/>
      <c r="AI198" s="241"/>
      <c r="AJ198" s="241"/>
      <c r="AK198" s="241"/>
      <c r="AL198" s="241"/>
      <c r="AM198" s="241"/>
      <c r="AN198" s="241"/>
      <c r="AO198" s="241"/>
      <c r="AP198" s="241"/>
      <c r="AQ198" s="241"/>
      <c r="AR198" s="241"/>
      <c r="AS198" s="241"/>
      <c r="AT198" s="241"/>
      <c r="AU198" s="241"/>
      <c r="AV198" s="241"/>
      <c r="AW198" s="241"/>
      <c r="AX198" s="241"/>
      <c r="AY198" s="241"/>
      <c r="AZ198" s="241"/>
      <c r="BA198" s="241"/>
      <c r="BB198" s="241"/>
      <c r="BC198" s="241"/>
      <c r="BD198" s="241"/>
      <c r="BE198" s="241"/>
      <c r="BF198" s="241"/>
      <c r="BG198" s="241"/>
      <c r="BH198" s="242"/>
      <c r="BI198" s="1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6"/>
      <c r="FN198" s="26"/>
      <c r="FO198" s="26"/>
      <c r="FP198" s="26"/>
      <c r="FQ198" s="26"/>
      <c r="FR198" s="26"/>
      <c r="FS198" s="26"/>
      <c r="FT198" s="26"/>
      <c r="FU198" s="26"/>
      <c r="FV198" s="26"/>
      <c r="FW198" s="26"/>
      <c r="FX198" s="26"/>
      <c r="FY198" s="26"/>
      <c r="FZ198" s="26"/>
      <c r="GA198" s="26"/>
      <c r="GB198" s="26"/>
      <c r="GC198" s="26"/>
      <c r="GD198" s="26"/>
      <c r="GE198" s="26"/>
      <c r="GF198" s="26"/>
      <c r="GG198" s="26"/>
      <c r="GH198" s="26"/>
      <c r="GI198" s="26"/>
      <c r="GJ198" s="26"/>
      <c r="GK198" s="26"/>
      <c r="GL198" s="26"/>
      <c r="GM198" s="26"/>
      <c r="GN198" s="26"/>
      <c r="GO198" s="26"/>
      <c r="GP198" s="26"/>
      <c r="GQ198" s="26"/>
      <c r="GR198" s="26"/>
      <c r="GS198" s="26"/>
      <c r="GT198" s="26"/>
      <c r="GU198" s="26"/>
      <c r="GV198" s="26"/>
      <c r="GW198" s="26"/>
      <c r="GX198" s="26"/>
      <c r="GY198" s="26"/>
    </row>
    <row r="199" spans="1:207" s="75" customFormat="1" ht="15" customHeight="1">
      <c r="A199" s="70"/>
      <c r="B199" s="90"/>
      <c r="C199" s="26"/>
      <c r="D199" s="26"/>
      <c r="E199" s="26"/>
      <c r="F199" s="26"/>
      <c r="G199" s="26"/>
      <c r="H199" s="26"/>
      <c r="I199" s="26"/>
      <c r="J199" s="26"/>
      <c r="K199" s="240"/>
      <c r="L199" s="241"/>
      <c r="M199" s="241"/>
      <c r="N199" s="241"/>
      <c r="O199" s="241"/>
      <c r="P199" s="241"/>
      <c r="Q199" s="241"/>
      <c r="R199" s="241"/>
      <c r="S199" s="241"/>
      <c r="T199" s="241"/>
      <c r="U199" s="241"/>
      <c r="V199" s="241"/>
      <c r="W199" s="241"/>
      <c r="X199" s="241"/>
      <c r="Y199" s="241"/>
      <c r="Z199" s="241"/>
      <c r="AA199" s="241"/>
      <c r="AB199" s="241"/>
      <c r="AC199" s="241"/>
      <c r="AD199" s="241"/>
      <c r="AE199" s="241"/>
      <c r="AF199" s="241"/>
      <c r="AG199" s="241"/>
      <c r="AH199" s="241"/>
      <c r="AI199" s="241"/>
      <c r="AJ199" s="241"/>
      <c r="AK199" s="241"/>
      <c r="AL199" s="241"/>
      <c r="AM199" s="241"/>
      <c r="AN199" s="241"/>
      <c r="AO199" s="241"/>
      <c r="AP199" s="241"/>
      <c r="AQ199" s="241"/>
      <c r="AR199" s="241"/>
      <c r="AS199" s="241"/>
      <c r="AT199" s="241"/>
      <c r="AU199" s="241"/>
      <c r="AV199" s="241"/>
      <c r="AW199" s="241"/>
      <c r="AX199" s="241"/>
      <c r="AY199" s="241"/>
      <c r="AZ199" s="241"/>
      <c r="BA199" s="241"/>
      <c r="BB199" s="241"/>
      <c r="BC199" s="241"/>
      <c r="BD199" s="241"/>
      <c r="BE199" s="241"/>
      <c r="BF199" s="241"/>
      <c r="BG199" s="241"/>
      <c r="BH199" s="242"/>
      <c r="BI199" s="1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GD199" s="26"/>
      <c r="GE199" s="26"/>
      <c r="GF199" s="26"/>
      <c r="GG199" s="26"/>
      <c r="GH199" s="26"/>
      <c r="GI199" s="26"/>
      <c r="GJ199" s="26"/>
      <c r="GK199" s="26"/>
      <c r="GL199" s="26"/>
      <c r="GM199" s="26"/>
      <c r="GN199" s="26"/>
      <c r="GO199" s="26"/>
      <c r="GP199" s="26"/>
      <c r="GQ199" s="26"/>
      <c r="GR199" s="26"/>
      <c r="GS199" s="26"/>
      <c r="GT199" s="26"/>
      <c r="GU199" s="26"/>
      <c r="GV199" s="26"/>
      <c r="GW199" s="26"/>
      <c r="GX199" s="26"/>
      <c r="GY199" s="26"/>
    </row>
    <row r="200" spans="1:207" s="75" customFormat="1" ht="15" customHeight="1">
      <c r="A200" s="70"/>
      <c r="B200" s="90"/>
      <c r="C200" s="26"/>
      <c r="D200" s="26"/>
      <c r="E200" s="26"/>
      <c r="F200" s="26"/>
      <c r="G200" s="26"/>
      <c r="H200" s="26"/>
      <c r="I200" s="26"/>
      <c r="J200" s="26"/>
      <c r="K200" s="243"/>
      <c r="L200" s="244"/>
      <c r="M200" s="244"/>
      <c r="N200" s="244"/>
      <c r="O200" s="244"/>
      <c r="P200" s="244"/>
      <c r="Q200" s="244"/>
      <c r="R200" s="244"/>
      <c r="S200" s="244"/>
      <c r="T200" s="244"/>
      <c r="U200" s="244"/>
      <c r="V200" s="244"/>
      <c r="W200" s="244"/>
      <c r="X200" s="244"/>
      <c r="Y200" s="244"/>
      <c r="Z200" s="244"/>
      <c r="AA200" s="244"/>
      <c r="AB200" s="244"/>
      <c r="AC200" s="244"/>
      <c r="AD200" s="244"/>
      <c r="AE200" s="244"/>
      <c r="AF200" s="244"/>
      <c r="AG200" s="244"/>
      <c r="AH200" s="244"/>
      <c r="AI200" s="244"/>
      <c r="AJ200" s="244"/>
      <c r="AK200" s="244"/>
      <c r="AL200" s="244"/>
      <c r="AM200" s="244"/>
      <c r="AN200" s="244"/>
      <c r="AO200" s="244"/>
      <c r="AP200" s="244"/>
      <c r="AQ200" s="244"/>
      <c r="AR200" s="244"/>
      <c r="AS200" s="244"/>
      <c r="AT200" s="244"/>
      <c r="AU200" s="244"/>
      <c r="AV200" s="244"/>
      <c r="AW200" s="244"/>
      <c r="AX200" s="244"/>
      <c r="AY200" s="244"/>
      <c r="AZ200" s="244"/>
      <c r="BA200" s="244"/>
      <c r="BB200" s="244"/>
      <c r="BC200" s="244"/>
      <c r="BD200" s="244"/>
      <c r="BE200" s="244"/>
      <c r="BF200" s="244"/>
      <c r="BG200" s="244"/>
      <c r="BH200" s="245"/>
      <c r="BI200" s="1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GD200" s="26"/>
      <c r="GE200" s="26"/>
      <c r="GF200" s="26"/>
      <c r="GG200" s="26"/>
      <c r="GH200" s="26"/>
      <c r="GI200" s="26"/>
      <c r="GJ200" s="26"/>
      <c r="GK200" s="26"/>
      <c r="GL200" s="26"/>
      <c r="GM200" s="26"/>
      <c r="GN200" s="26"/>
      <c r="GO200" s="26"/>
      <c r="GP200" s="26"/>
      <c r="GQ200" s="26"/>
      <c r="GR200" s="26"/>
      <c r="GS200" s="26"/>
      <c r="GT200" s="26"/>
      <c r="GU200" s="26"/>
      <c r="GV200" s="26"/>
      <c r="GW200" s="26"/>
      <c r="GX200" s="26"/>
      <c r="GY200" s="26"/>
    </row>
    <row r="201" spans="1:207" s="75" customFormat="1" ht="15.75" customHeight="1" thickBot="1">
      <c r="A201" s="70"/>
      <c r="B201" s="90"/>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c r="AH201" s="91"/>
      <c r="AI201" s="91"/>
      <c r="AJ201" s="91"/>
      <c r="AK201" s="91"/>
      <c r="AL201" s="91"/>
      <c r="AM201" s="91"/>
      <c r="AN201" s="91"/>
      <c r="AO201" s="91"/>
      <c r="AP201" s="91"/>
      <c r="AQ201" s="91"/>
      <c r="AR201" s="91"/>
      <c r="AS201" s="91"/>
      <c r="AT201" s="91"/>
      <c r="AU201" s="91"/>
      <c r="AV201" s="91"/>
      <c r="AW201" s="91"/>
      <c r="AX201" s="91"/>
      <c r="AY201" s="91"/>
      <c r="AZ201" s="91"/>
      <c r="BA201" s="91"/>
      <c r="BB201" s="91"/>
      <c r="BC201" s="91"/>
      <c r="BD201" s="91"/>
      <c r="BE201" s="91"/>
      <c r="BF201" s="91"/>
      <c r="BG201" s="91"/>
      <c r="BH201" s="91"/>
      <c r="BI201" s="1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6"/>
      <c r="FN201" s="26"/>
      <c r="FO201" s="26"/>
      <c r="FP201" s="26"/>
      <c r="FQ201" s="26"/>
      <c r="FR201" s="26"/>
      <c r="FS201" s="26"/>
      <c r="FT201" s="26"/>
      <c r="FU201" s="26"/>
      <c r="FV201" s="26"/>
      <c r="FW201" s="26"/>
      <c r="FX201" s="26"/>
      <c r="FY201" s="26"/>
      <c r="FZ201" s="26"/>
      <c r="GA201" s="26"/>
      <c r="GB201" s="26"/>
      <c r="GC201" s="26"/>
      <c r="GD201" s="26"/>
      <c r="GE201" s="26"/>
      <c r="GF201" s="26"/>
      <c r="GG201" s="26"/>
      <c r="GH201" s="26"/>
      <c r="GI201" s="26"/>
      <c r="GJ201" s="26"/>
      <c r="GK201" s="26"/>
      <c r="GL201" s="26"/>
      <c r="GM201" s="26"/>
      <c r="GN201" s="26"/>
      <c r="GO201" s="26"/>
      <c r="GP201" s="26"/>
      <c r="GQ201" s="26"/>
      <c r="GR201" s="26"/>
      <c r="GS201" s="26"/>
      <c r="GT201" s="26"/>
      <c r="GU201" s="26"/>
      <c r="GV201" s="26"/>
      <c r="GW201" s="26"/>
      <c r="GX201" s="26"/>
      <c r="GY201" s="26"/>
    </row>
    <row r="202" spans="1:207" s="75" customFormat="1" ht="15.75" customHeight="1">
      <c r="A202" s="70"/>
      <c r="B202" s="90"/>
      <c r="C202" s="92"/>
      <c r="D202" s="92"/>
      <c r="E202" s="92"/>
      <c r="F202" s="92"/>
      <c r="G202" s="92"/>
      <c r="H202" s="92"/>
      <c r="I202" s="92"/>
      <c r="J202" s="91"/>
      <c r="K202" s="246" t="s">
        <v>67</v>
      </c>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8"/>
      <c r="AJ202" s="249" t="s">
        <v>53</v>
      </c>
      <c r="AK202" s="249"/>
      <c r="AL202" s="249"/>
      <c r="AM202" s="250" t="e">
        <f>+BA202*BD5</f>
        <v>#VALUE!</v>
      </c>
      <c r="AN202" s="251"/>
      <c r="AO202" s="251"/>
      <c r="AP202" s="251"/>
      <c r="AQ202" s="251"/>
      <c r="AR202" s="251"/>
      <c r="AS202" s="251"/>
      <c r="AT202" s="251"/>
      <c r="AU202" s="251"/>
      <c r="AV202" s="252"/>
      <c r="AW202" s="249" t="s">
        <v>70</v>
      </c>
      <c r="AX202" s="249"/>
      <c r="AY202" s="249"/>
      <c r="AZ202" s="249"/>
      <c r="BA202" s="253" t="e">
        <f>+AV192</f>
        <v>#VALUE!</v>
      </c>
      <c r="BB202" s="253"/>
      <c r="BC202" s="253"/>
      <c r="BD202" s="253"/>
      <c r="BE202" s="253"/>
      <c r="BF202" s="253"/>
      <c r="BG202" s="253"/>
      <c r="BH202" s="254"/>
      <c r="BI202" s="1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6"/>
      <c r="FN202" s="26"/>
      <c r="FO202" s="26"/>
      <c r="FP202" s="26"/>
      <c r="FQ202" s="26"/>
      <c r="FR202" s="26"/>
      <c r="FS202" s="26"/>
      <c r="FT202" s="26"/>
      <c r="FU202" s="26"/>
      <c r="FV202" s="26"/>
      <c r="FW202" s="26"/>
      <c r="FX202" s="26"/>
      <c r="FY202" s="26"/>
      <c r="FZ202" s="26"/>
      <c r="GA202" s="26"/>
      <c r="GB202" s="26"/>
      <c r="GC202" s="26"/>
      <c r="GD202" s="26"/>
      <c r="GE202" s="26"/>
      <c r="GF202" s="26"/>
      <c r="GG202" s="26"/>
      <c r="GH202" s="26"/>
      <c r="GI202" s="26"/>
      <c r="GJ202" s="26"/>
      <c r="GK202" s="26"/>
      <c r="GL202" s="26"/>
      <c r="GM202" s="26"/>
      <c r="GN202" s="26"/>
      <c r="GO202" s="26"/>
      <c r="GP202" s="26"/>
      <c r="GQ202" s="26"/>
      <c r="GR202" s="26"/>
      <c r="GS202" s="26"/>
      <c r="GT202" s="26"/>
      <c r="GU202" s="26"/>
      <c r="GV202" s="26"/>
      <c r="GW202" s="26"/>
      <c r="GX202" s="26"/>
      <c r="GY202" s="26"/>
    </row>
    <row r="203" spans="1:207" s="75" customFormat="1" ht="15.75" customHeight="1">
      <c r="A203" s="70"/>
      <c r="B203" s="90"/>
      <c r="C203" s="255" t="s">
        <v>71</v>
      </c>
      <c r="D203" s="255"/>
      <c r="E203" s="255"/>
      <c r="F203" s="255"/>
      <c r="G203" s="255"/>
      <c r="H203" s="255"/>
      <c r="I203" s="255"/>
      <c r="J203" s="91"/>
      <c r="K203" s="256" t="s">
        <v>68</v>
      </c>
      <c r="L203" s="257"/>
      <c r="M203" s="257"/>
      <c r="N203" s="257"/>
      <c r="O203" s="257"/>
      <c r="P203" s="257"/>
      <c r="Q203" s="257"/>
      <c r="R203" s="257"/>
      <c r="S203" s="257"/>
      <c r="T203" s="257"/>
      <c r="U203" s="257"/>
      <c r="V203" s="257"/>
      <c r="W203" s="257"/>
      <c r="X203" s="257"/>
      <c r="Y203" s="257"/>
      <c r="Z203" s="257"/>
      <c r="AA203" s="257"/>
      <c r="AB203" s="257"/>
      <c r="AC203" s="257"/>
      <c r="AD203" s="257"/>
      <c r="AE203" s="257"/>
      <c r="AF203" s="258"/>
      <c r="AG203" s="259">
        <v>0.8</v>
      </c>
      <c r="AH203" s="260"/>
      <c r="AI203" s="260"/>
      <c r="AJ203" s="261" t="s">
        <v>53</v>
      </c>
      <c r="AK203" s="261"/>
      <c r="AL203" s="261"/>
      <c r="AM203" s="262" t="e">
        <f>+BA203*BD5</f>
        <v>#VALUE!</v>
      </c>
      <c r="AN203" s="263"/>
      <c r="AO203" s="263"/>
      <c r="AP203" s="263"/>
      <c r="AQ203" s="263"/>
      <c r="AR203" s="263"/>
      <c r="AS203" s="263"/>
      <c r="AT203" s="263"/>
      <c r="AU203" s="263"/>
      <c r="AV203" s="264"/>
      <c r="AW203" s="261" t="s">
        <v>70</v>
      </c>
      <c r="AX203" s="261"/>
      <c r="AY203" s="261"/>
      <c r="AZ203" s="261"/>
      <c r="BA203" s="265" t="e">
        <f>+BA202*AG203</f>
        <v>#VALUE!</v>
      </c>
      <c r="BB203" s="265"/>
      <c r="BC203" s="265"/>
      <c r="BD203" s="265"/>
      <c r="BE203" s="265"/>
      <c r="BF203" s="265"/>
      <c r="BG203" s="265"/>
      <c r="BH203" s="266"/>
      <c r="BI203" s="1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6"/>
      <c r="FN203" s="26"/>
      <c r="FO203" s="26"/>
      <c r="FP203" s="26"/>
      <c r="FQ203" s="26"/>
      <c r="FR203" s="26"/>
      <c r="FS203" s="26"/>
      <c r="FT203" s="26"/>
      <c r="FU203" s="26"/>
      <c r="FV203" s="26"/>
      <c r="FW203" s="26"/>
      <c r="FX203" s="26"/>
      <c r="FY203" s="26"/>
      <c r="FZ203" s="26"/>
      <c r="GA203" s="26"/>
      <c r="GB203" s="26"/>
      <c r="GC203" s="26"/>
      <c r="GD203" s="26"/>
      <c r="GE203" s="26"/>
      <c r="GF203" s="26"/>
      <c r="GG203" s="26"/>
      <c r="GH203" s="26"/>
      <c r="GI203" s="26"/>
      <c r="GJ203" s="26"/>
      <c r="GK203" s="26"/>
      <c r="GL203" s="26"/>
      <c r="GM203" s="26"/>
      <c r="GN203" s="26"/>
      <c r="GO203" s="26"/>
      <c r="GP203" s="26"/>
      <c r="GQ203" s="26"/>
      <c r="GR203" s="26"/>
      <c r="GS203" s="26"/>
      <c r="GT203" s="26"/>
      <c r="GU203" s="26"/>
      <c r="GV203" s="26"/>
      <c r="GW203" s="26"/>
      <c r="GX203" s="26"/>
      <c r="GY203" s="26"/>
    </row>
    <row r="204" spans="1:207" s="75" customFormat="1" ht="15.75" customHeight="1" thickBot="1">
      <c r="A204" s="70"/>
      <c r="B204" s="90"/>
      <c r="C204" s="91"/>
      <c r="D204" s="91"/>
      <c r="E204" s="91"/>
      <c r="F204" s="91"/>
      <c r="G204" s="91"/>
      <c r="H204" s="91"/>
      <c r="I204" s="91"/>
      <c r="J204" s="91"/>
      <c r="K204" s="217" t="s">
        <v>69</v>
      </c>
      <c r="L204" s="218"/>
      <c r="M204" s="218"/>
      <c r="N204" s="218"/>
      <c r="O204" s="218"/>
      <c r="P204" s="218"/>
      <c r="Q204" s="218"/>
      <c r="R204" s="218"/>
      <c r="S204" s="218"/>
      <c r="T204" s="218"/>
      <c r="U204" s="218"/>
      <c r="V204" s="218"/>
      <c r="W204" s="218"/>
      <c r="X204" s="218"/>
      <c r="Y204" s="218"/>
      <c r="Z204" s="218"/>
      <c r="AA204" s="218"/>
      <c r="AB204" s="218"/>
      <c r="AC204" s="218"/>
      <c r="AD204" s="218"/>
      <c r="AE204" s="218"/>
      <c r="AF204" s="218"/>
      <c r="AG204" s="218"/>
      <c r="AH204" s="218"/>
      <c r="AI204" s="219"/>
      <c r="AJ204" s="220" t="s">
        <v>53</v>
      </c>
      <c r="AK204" s="220"/>
      <c r="AL204" s="220"/>
      <c r="AM204" s="221" t="e">
        <f>+BA204*BD5</f>
        <v>#VALUE!</v>
      </c>
      <c r="AN204" s="222"/>
      <c r="AO204" s="222"/>
      <c r="AP204" s="222"/>
      <c r="AQ204" s="222"/>
      <c r="AR204" s="222"/>
      <c r="AS204" s="222"/>
      <c r="AT204" s="222"/>
      <c r="AU204" s="222"/>
      <c r="AV204" s="223"/>
      <c r="AW204" s="220" t="s">
        <v>70</v>
      </c>
      <c r="AX204" s="220"/>
      <c r="AY204" s="220"/>
      <c r="AZ204" s="220"/>
      <c r="BA204" s="224" t="e">
        <f>+BA202-AV177</f>
        <v>#VALUE!</v>
      </c>
      <c r="BB204" s="224"/>
      <c r="BC204" s="224"/>
      <c r="BD204" s="224"/>
      <c r="BE204" s="224"/>
      <c r="BF204" s="224"/>
      <c r="BG204" s="224"/>
      <c r="BH204" s="225"/>
      <c r="BI204" s="1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6"/>
      <c r="FN204" s="26"/>
      <c r="FO204" s="26"/>
      <c r="FP204" s="26"/>
      <c r="FQ204" s="26"/>
      <c r="FR204" s="26"/>
      <c r="FS204" s="26"/>
      <c r="FT204" s="26"/>
      <c r="FU204" s="26"/>
      <c r="FV204" s="26"/>
      <c r="FW204" s="26"/>
      <c r="FX204" s="26"/>
      <c r="FY204" s="26"/>
      <c r="FZ204" s="26"/>
      <c r="GA204" s="26"/>
      <c r="GB204" s="26"/>
      <c r="GC204" s="26"/>
      <c r="GD204" s="26"/>
      <c r="GE204" s="26"/>
      <c r="GF204" s="26"/>
      <c r="GG204" s="26"/>
      <c r="GH204" s="26"/>
      <c r="GI204" s="26"/>
      <c r="GJ204" s="26"/>
      <c r="GK204" s="26"/>
      <c r="GL204" s="26"/>
      <c r="GM204" s="26"/>
      <c r="GN204" s="26"/>
      <c r="GO204" s="26"/>
      <c r="GP204" s="26"/>
      <c r="GQ204" s="26"/>
      <c r="GR204" s="26"/>
      <c r="GS204" s="26"/>
      <c r="GT204" s="26"/>
      <c r="GU204" s="26"/>
      <c r="GV204" s="26"/>
      <c r="GW204" s="26"/>
      <c r="GX204" s="26"/>
      <c r="GY204" s="26"/>
    </row>
    <row r="205" spans="1:207" s="6" customFormat="1" ht="13.5" customHeight="1" thickBot="1">
      <c r="A205" s="93"/>
      <c r="B205" s="94"/>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c r="AR205" s="95"/>
      <c r="AS205" s="95"/>
      <c r="AT205" s="95"/>
      <c r="AU205" s="95"/>
      <c r="AV205" s="95"/>
      <c r="AW205" s="95"/>
      <c r="AX205" s="95"/>
      <c r="AY205" s="95"/>
      <c r="AZ205" s="95"/>
      <c r="BA205" s="95"/>
      <c r="BB205" s="95"/>
      <c r="BC205" s="95"/>
      <c r="BD205" s="95"/>
      <c r="BE205" s="95"/>
      <c r="BF205" s="95"/>
      <c r="BG205" s="95"/>
      <c r="BH205" s="95"/>
      <c r="BI205" s="96"/>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row>
    <row r="206" spans="1:207" s="6" customFormat="1" ht="17" thickBot="1">
      <c r="A206" s="36"/>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row>
    <row r="207" spans="1:207" s="6" customFormat="1" ht="16.5" customHeight="1" thickBot="1">
      <c r="A207" s="36"/>
      <c r="B207" s="226" t="s">
        <v>201</v>
      </c>
      <c r="C207" s="227"/>
      <c r="D207" s="227"/>
      <c r="E207" s="227"/>
      <c r="F207" s="227"/>
      <c r="G207" s="227"/>
      <c r="H207" s="227"/>
      <c r="I207" s="227"/>
      <c r="J207" s="227"/>
      <c r="K207" s="227"/>
      <c r="L207" s="227"/>
      <c r="M207" s="227"/>
      <c r="N207" s="227"/>
      <c r="O207" s="227"/>
      <c r="P207" s="227"/>
      <c r="Q207" s="227"/>
      <c r="R207" s="227"/>
      <c r="S207" s="227"/>
      <c r="T207" s="227"/>
      <c r="U207" s="227"/>
      <c r="V207" s="227"/>
      <c r="W207" s="227"/>
      <c r="X207" s="227"/>
      <c r="Y207" s="227"/>
      <c r="Z207" s="227"/>
      <c r="AA207" s="227"/>
      <c r="AB207" s="227"/>
      <c r="AC207" s="227"/>
      <c r="AD207" s="227"/>
      <c r="AE207" s="227"/>
      <c r="AF207" s="227"/>
      <c r="AG207" s="227"/>
      <c r="AH207" s="227"/>
      <c r="AI207" s="227"/>
      <c r="AJ207" s="227"/>
      <c r="AK207" s="227"/>
      <c r="AL207" s="227"/>
      <c r="AM207" s="227"/>
      <c r="AN207" s="227"/>
      <c r="AO207" s="227"/>
      <c r="AP207" s="227"/>
      <c r="AQ207" s="227"/>
      <c r="AR207" s="227"/>
      <c r="AS207" s="227"/>
      <c r="AT207" s="227"/>
      <c r="AU207" s="227"/>
      <c r="AV207" s="227"/>
      <c r="AW207" s="227"/>
      <c r="AX207" s="227"/>
      <c r="AY207" s="227"/>
      <c r="AZ207" s="227"/>
      <c r="BA207" s="227"/>
      <c r="BB207" s="227"/>
      <c r="BC207" s="227"/>
      <c r="BD207" s="227"/>
      <c r="BE207" s="227"/>
      <c r="BF207" s="227"/>
      <c r="BG207" s="227"/>
      <c r="BH207" s="227"/>
      <c r="BI207" s="228"/>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row>
    <row r="208" spans="1:207" s="6" customFormat="1" ht="13.5" customHeight="1">
      <c r="A208" s="36"/>
      <c r="B208" s="97"/>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98"/>
      <c r="AW208" s="98"/>
      <c r="AX208" s="98"/>
      <c r="AY208" s="98"/>
      <c r="AZ208" s="98"/>
      <c r="BA208" s="98"/>
      <c r="BB208" s="98"/>
      <c r="BC208" s="98"/>
      <c r="BD208" s="98"/>
      <c r="BE208" s="98"/>
      <c r="BF208" s="98"/>
      <c r="BG208" s="98"/>
      <c r="BH208" s="98"/>
      <c r="BI208" s="99"/>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row>
    <row r="209" spans="1:221" s="6" customFormat="1" ht="13.5" customHeight="1">
      <c r="A209" s="36"/>
      <c r="B209" s="97"/>
      <c r="C209" s="98" t="s">
        <v>202</v>
      </c>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98"/>
      <c r="AW209" s="98"/>
      <c r="AX209" s="98"/>
      <c r="AY209" s="98"/>
      <c r="AZ209" s="98"/>
      <c r="BA209" s="98"/>
      <c r="BB209" s="98"/>
      <c r="BC209" s="98"/>
      <c r="BD209" s="98"/>
      <c r="BE209" s="98"/>
      <c r="BF209" s="98"/>
      <c r="BG209" s="98"/>
      <c r="BH209" s="98"/>
      <c r="BI209" s="99"/>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row>
    <row r="210" spans="1:221" s="6" customFormat="1" ht="13.5" customHeight="1">
      <c r="A210" s="36"/>
      <c r="B210" s="97"/>
      <c r="C210" s="205"/>
      <c r="D210" s="229"/>
      <c r="E210" s="229"/>
      <c r="F210" s="229"/>
      <c r="G210" s="229"/>
      <c r="H210" s="229"/>
      <c r="I210" s="229"/>
      <c r="J210" s="229"/>
      <c r="K210" s="229"/>
      <c r="L210" s="229"/>
      <c r="M210" s="229"/>
      <c r="N210" s="229"/>
      <c r="O210" s="230"/>
      <c r="P210" s="205"/>
      <c r="Q210" s="206"/>
      <c r="R210" s="206"/>
      <c r="S210" s="206"/>
      <c r="T210" s="206"/>
      <c r="U210" s="206"/>
      <c r="V210" s="206"/>
      <c r="W210" s="206"/>
      <c r="X210" s="206"/>
      <c r="Y210" s="206"/>
      <c r="Z210" s="206"/>
      <c r="AA210" s="206"/>
      <c r="AB210" s="206"/>
      <c r="AC210" s="206"/>
      <c r="AD210" s="207"/>
      <c r="AE210" s="205"/>
      <c r="AF210" s="206"/>
      <c r="AG210" s="206"/>
      <c r="AH210" s="206"/>
      <c r="AI210" s="206"/>
      <c r="AJ210" s="206"/>
      <c r="AK210" s="206"/>
      <c r="AL210" s="206"/>
      <c r="AM210" s="206"/>
      <c r="AN210" s="206"/>
      <c r="AO210" s="206"/>
      <c r="AP210" s="206"/>
      <c r="AQ210" s="206"/>
      <c r="AR210" s="206"/>
      <c r="AS210" s="207"/>
      <c r="AT210" s="100"/>
      <c r="AU210" s="101"/>
      <c r="AV210" s="101"/>
      <c r="AW210" s="101"/>
      <c r="AX210" s="101"/>
      <c r="AY210" s="101"/>
      <c r="AZ210" s="101"/>
      <c r="BA210" s="101"/>
      <c r="BB210" s="101"/>
      <c r="BC210" s="101"/>
      <c r="BD210" s="101"/>
      <c r="BE210" s="101"/>
      <c r="BF210" s="101"/>
      <c r="BG210" s="101"/>
      <c r="BH210" s="102"/>
      <c r="BI210" s="99"/>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row>
    <row r="211" spans="1:221" s="6" customFormat="1" ht="13.5" customHeight="1">
      <c r="A211" s="36"/>
      <c r="B211" s="97"/>
      <c r="C211" s="231"/>
      <c r="D211" s="232"/>
      <c r="E211" s="232"/>
      <c r="F211" s="232"/>
      <c r="G211" s="232"/>
      <c r="H211" s="232"/>
      <c r="I211" s="232"/>
      <c r="J211" s="232"/>
      <c r="K211" s="232"/>
      <c r="L211" s="232"/>
      <c r="M211" s="232"/>
      <c r="N211" s="232"/>
      <c r="O211" s="233"/>
      <c r="P211" s="208"/>
      <c r="Q211" s="209"/>
      <c r="R211" s="209"/>
      <c r="S211" s="209"/>
      <c r="T211" s="209"/>
      <c r="U211" s="209"/>
      <c r="V211" s="209"/>
      <c r="W211" s="209"/>
      <c r="X211" s="209"/>
      <c r="Y211" s="209"/>
      <c r="Z211" s="209"/>
      <c r="AA211" s="209"/>
      <c r="AB211" s="209"/>
      <c r="AC211" s="209"/>
      <c r="AD211" s="210"/>
      <c r="AE211" s="208"/>
      <c r="AF211" s="209"/>
      <c r="AG211" s="209"/>
      <c r="AH211" s="209"/>
      <c r="AI211" s="209"/>
      <c r="AJ211" s="209"/>
      <c r="AK211" s="209"/>
      <c r="AL211" s="209"/>
      <c r="AM211" s="209"/>
      <c r="AN211" s="209"/>
      <c r="AO211" s="209"/>
      <c r="AP211" s="209"/>
      <c r="AQ211" s="209"/>
      <c r="AR211" s="209"/>
      <c r="AS211" s="210"/>
      <c r="AT211" s="103"/>
      <c r="AU211" s="104"/>
      <c r="AV211" s="104"/>
      <c r="AW211" s="104"/>
      <c r="AX211" s="104"/>
      <c r="AY211" s="104"/>
      <c r="AZ211" s="104"/>
      <c r="BA211" s="104"/>
      <c r="BB211" s="104"/>
      <c r="BC211" s="104"/>
      <c r="BD211" s="104"/>
      <c r="BE211" s="104"/>
      <c r="BF211" s="104"/>
      <c r="BG211" s="104"/>
      <c r="BH211" s="105"/>
      <c r="BI211" s="99"/>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row>
    <row r="212" spans="1:221" s="6" customFormat="1" ht="13.5" customHeight="1">
      <c r="A212" s="36"/>
      <c r="B212" s="97"/>
      <c r="C212" s="231"/>
      <c r="D212" s="232"/>
      <c r="E212" s="232"/>
      <c r="F212" s="232"/>
      <c r="G212" s="232"/>
      <c r="H212" s="232"/>
      <c r="I212" s="232"/>
      <c r="J212" s="232"/>
      <c r="K212" s="232"/>
      <c r="L212" s="232"/>
      <c r="M212" s="232"/>
      <c r="N212" s="232"/>
      <c r="O212" s="233"/>
      <c r="P212" s="208"/>
      <c r="Q212" s="209"/>
      <c r="R212" s="209"/>
      <c r="S212" s="209"/>
      <c r="T212" s="209"/>
      <c r="U212" s="209"/>
      <c r="V212" s="209"/>
      <c r="W212" s="209"/>
      <c r="X212" s="209"/>
      <c r="Y212" s="209"/>
      <c r="Z212" s="209"/>
      <c r="AA212" s="209"/>
      <c r="AB212" s="209"/>
      <c r="AC212" s="209"/>
      <c r="AD212" s="210"/>
      <c r="AE212" s="208"/>
      <c r="AF212" s="209"/>
      <c r="AG212" s="209"/>
      <c r="AH212" s="209"/>
      <c r="AI212" s="209"/>
      <c r="AJ212" s="209"/>
      <c r="AK212" s="209"/>
      <c r="AL212" s="209"/>
      <c r="AM212" s="209"/>
      <c r="AN212" s="209"/>
      <c r="AO212" s="209"/>
      <c r="AP212" s="209"/>
      <c r="AQ212" s="209"/>
      <c r="AR212" s="209"/>
      <c r="AS212" s="210"/>
      <c r="AT212" s="103"/>
      <c r="AU212" s="104"/>
      <c r="AV212" s="104"/>
      <c r="AW212" s="104"/>
      <c r="AX212" s="104"/>
      <c r="AY212" s="104"/>
      <c r="AZ212" s="104"/>
      <c r="BA212" s="104"/>
      <c r="BB212" s="104"/>
      <c r="BC212" s="104"/>
      <c r="BD212" s="104"/>
      <c r="BE212" s="104"/>
      <c r="BF212" s="104"/>
      <c r="BG212" s="104"/>
      <c r="BH212" s="105"/>
      <c r="BI212" s="99"/>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row>
    <row r="213" spans="1:221" s="6" customFormat="1" ht="13.5" customHeight="1">
      <c r="A213" s="36"/>
      <c r="B213" s="97"/>
      <c r="C213" s="231"/>
      <c r="D213" s="232"/>
      <c r="E213" s="232"/>
      <c r="F213" s="232"/>
      <c r="G213" s="232"/>
      <c r="H213" s="232"/>
      <c r="I213" s="232"/>
      <c r="J213" s="232"/>
      <c r="K213" s="232"/>
      <c r="L213" s="232"/>
      <c r="M213" s="232"/>
      <c r="N213" s="232"/>
      <c r="O213" s="233"/>
      <c r="P213" s="208"/>
      <c r="Q213" s="209"/>
      <c r="R213" s="209"/>
      <c r="S213" s="209"/>
      <c r="T213" s="209"/>
      <c r="U213" s="209"/>
      <c r="V213" s="209"/>
      <c r="W213" s="209"/>
      <c r="X213" s="209"/>
      <c r="Y213" s="209"/>
      <c r="Z213" s="209"/>
      <c r="AA213" s="209"/>
      <c r="AB213" s="209"/>
      <c r="AC213" s="209"/>
      <c r="AD213" s="210"/>
      <c r="AE213" s="208"/>
      <c r="AF213" s="209"/>
      <c r="AG213" s="209"/>
      <c r="AH213" s="209"/>
      <c r="AI213" s="209"/>
      <c r="AJ213" s="209"/>
      <c r="AK213" s="209"/>
      <c r="AL213" s="209"/>
      <c r="AM213" s="209"/>
      <c r="AN213" s="209"/>
      <c r="AO213" s="209"/>
      <c r="AP213" s="209"/>
      <c r="AQ213" s="209"/>
      <c r="AR213" s="209"/>
      <c r="AS213" s="210"/>
      <c r="AT213" s="103"/>
      <c r="AU213" s="104"/>
      <c r="AV213" s="104"/>
      <c r="AW213" s="104"/>
      <c r="AX213" s="104"/>
      <c r="AY213" s="104"/>
      <c r="AZ213" s="104"/>
      <c r="BA213" s="104"/>
      <c r="BB213" s="104"/>
      <c r="BC213" s="104"/>
      <c r="BD213" s="104"/>
      <c r="BE213" s="104"/>
      <c r="BF213" s="104"/>
      <c r="BG213" s="104"/>
      <c r="BH213" s="105"/>
      <c r="BI213" s="99"/>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row>
    <row r="214" spans="1:221" s="6" customFormat="1" ht="13.5" customHeight="1">
      <c r="A214" s="36"/>
      <c r="B214" s="97"/>
      <c r="C214" s="231"/>
      <c r="D214" s="232"/>
      <c r="E214" s="232"/>
      <c r="F214" s="232"/>
      <c r="G214" s="232"/>
      <c r="H214" s="232"/>
      <c r="I214" s="232"/>
      <c r="J214" s="232"/>
      <c r="K214" s="232"/>
      <c r="L214" s="232"/>
      <c r="M214" s="232"/>
      <c r="N214" s="232"/>
      <c r="O214" s="233"/>
      <c r="P214" s="208"/>
      <c r="Q214" s="209"/>
      <c r="R214" s="209"/>
      <c r="S214" s="209"/>
      <c r="T214" s="209"/>
      <c r="U214" s="209"/>
      <c r="V214" s="209"/>
      <c r="W214" s="209"/>
      <c r="X214" s="209"/>
      <c r="Y214" s="209"/>
      <c r="Z214" s="209"/>
      <c r="AA214" s="209"/>
      <c r="AB214" s="209"/>
      <c r="AC214" s="209"/>
      <c r="AD214" s="210"/>
      <c r="AE214" s="208"/>
      <c r="AF214" s="209"/>
      <c r="AG214" s="209"/>
      <c r="AH214" s="209"/>
      <c r="AI214" s="209"/>
      <c r="AJ214" s="209"/>
      <c r="AK214" s="209"/>
      <c r="AL214" s="209"/>
      <c r="AM214" s="209"/>
      <c r="AN214" s="209"/>
      <c r="AO214" s="209"/>
      <c r="AP214" s="209"/>
      <c r="AQ214" s="209"/>
      <c r="AR214" s="209"/>
      <c r="AS214" s="210"/>
      <c r="AT214" s="103"/>
      <c r="AU214" s="104"/>
      <c r="AV214" s="104"/>
      <c r="AW214" s="104"/>
      <c r="AX214" s="104"/>
      <c r="AY214" s="104"/>
      <c r="AZ214" s="104"/>
      <c r="BA214" s="104"/>
      <c r="BB214" s="104"/>
      <c r="BC214" s="104"/>
      <c r="BD214" s="104"/>
      <c r="BE214" s="104"/>
      <c r="BF214" s="104"/>
      <c r="BG214" s="104"/>
      <c r="BH214" s="105"/>
      <c r="BI214" s="99"/>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row>
    <row r="215" spans="1:221" s="6" customFormat="1" ht="13.5" customHeight="1">
      <c r="A215" s="36"/>
      <c r="B215" s="97"/>
      <c r="C215" s="231"/>
      <c r="D215" s="232"/>
      <c r="E215" s="232"/>
      <c r="F215" s="232"/>
      <c r="G215" s="232"/>
      <c r="H215" s="232"/>
      <c r="I215" s="232"/>
      <c r="J215" s="232"/>
      <c r="K215" s="232"/>
      <c r="L215" s="232"/>
      <c r="M215" s="232"/>
      <c r="N215" s="232"/>
      <c r="O215" s="233"/>
      <c r="P215" s="208"/>
      <c r="Q215" s="209"/>
      <c r="R215" s="209"/>
      <c r="S215" s="209"/>
      <c r="T215" s="209"/>
      <c r="U215" s="209"/>
      <c r="V215" s="209"/>
      <c r="W215" s="209"/>
      <c r="X215" s="209"/>
      <c r="Y215" s="209"/>
      <c r="Z215" s="209"/>
      <c r="AA215" s="209"/>
      <c r="AB215" s="209"/>
      <c r="AC215" s="209"/>
      <c r="AD215" s="210"/>
      <c r="AE215" s="208"/>
      <c r="AF215" s="209"/>
      <c r="AG215" s="209"/>
      <c r="AH215" s="209"/>
      <c r="AI215" s="209"/>
      <c r="AJ215" s="209"/>
      <c r="AK215" s="209"/>
      <c r="AL215" s="209"/>
      <c r="AM215" s="209"/>
      <c r="AN215" s="209"/>
      <c r="AO215" s="209"/>
      <c r="AP215" s="209"/>
      <c r="AQ215" s="209"/>
      <c r="AR215" s="209"/>
      <c r="AS215" s="210"/>
      <c r="AT215" s="103"/>
      <c r="AU215" s="104"/>
      <c r="AV215" s="104"/>
      <c r="AW215" s="104"/>
      <c r="AX215" s="104"/>
      <c r="AY215" s="104"/>
      <c r="AZ215" s="104"/>
      <c r="BA215" s="104"/>
      <c r="BB215" s="104"/>
      <c r="BC215" s="104"/>
      <c r="BD215" s="104"/>
      <c r="BE215" s="104"/>
      <c r="BF215" s="104"/>
      <c r="BG215" s="104"/>
      <c r="BH215" s="105"/>
      <c r="BI215" s="99"/>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row>
    <row r="216" spans="1:221" s="6" customFormat="1" ht="13.5" customHeight="1">
      <c r="A216" s="36"/>
      <c r="B216" s="97"/>
      <c r="C216" s="231"/>
      <c r="D216" s="232"/>
      <c r="E216" s="232"/>
      <c r="F216" s="232"/>
      <c r="G216" s="232"/>
      <c r="H216" s="232"/>
      <c r="I216" s="232"/>
      <c r="J216" s="232"/>
      <c r="K216" s="232"/>
      <c r="L216" s="232"/>
      <c r="M216" s="232"/>
      <c r="N216" s="232"/>
      <c r="O216" s="233"/>
      <c r="P216" s="208"/>
      <c r="Q216" s="209"/>
      <c r="R216" s="209"/>
      <c r="S216" s="209"/>
      <c r="T216" s="209"/>
      <c r="U216" s="209"/>
      <c r="V216" s="209"/>
      <c r="W216" s="209"/>
      <c r="X216" s="209"/>
      <c r="Y216" s="209"/>
      <c r="Z216" s="209"/>
      <c r="AA216" s="209"/>
      <c r="AB216" s="209"/>
      <c r="AC216" s="209"/>
      <c r="AD216" s="210"/>
      <c r="AE216" s="208"/>
      <c r="AF216" s="209"/>
      <c r="AG216" s="209"/>
      <c r="AH216" s="209"/>
      <c r="AI216" s="209"/>
      <c r="AJ216" s="209"/>
      <c r="AK216" s="209"/>
      <c r="AL216" s="209"/>
      <c r="AM216" s="209"/>
      <c r="AN216" s="209"/>
      <c r="AO216" s="209"/>
      <c r="AP216" s="209"/>
      <c r="AQ216" s="209"/>
      <c r="AR216" s="209"/>
      <c r="AS216" s="210"/>
      <c r="AT216" s="103"/>
      <c r="AU216" s="104"/>
      <c r="AV216" s="104"/>
      <c r="AW216" s="104"/>
      <c r="AX216" s="104"/>
      <c r="AY216" s="104"/>
      <c r="AZ216" s="104"/>
      <c r="BA216" s="104"/>
      <c r="BB216" s="104"/>
      <c r="BC216" s="104"/>
      <c r="BD216" s="104"/>
      <c r="BE216" s="104"/>
      <c r="BF216" s="104"/>
      <c r="BG216" s="104"/>
      <c r="BH216" s="105"/>
      <c r="BI216" s="99"/>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row>
    <row r="217" spans="1:221" s="6" customFormat="1" ht="13.5" customHeight="1">
      <c r="A217" s="36"/>
      <c r="B217" s="97"/>
      <c r="C217" s="231"/>
      <c r="D217" s="232"/>
      <c r="E217" s="232"/>
      <c r="F217" s="232"/>
      <c r="G217" s="232"/>
      <c r="H217" s="232"/>
      <c r="I217" s="232"/>
      <c r="J217" s="232"/>
      <c r="K217" s="232"/>
      <c r="L217" s="232"/>
      <c r="M217" s="232"/>
      <c r="N217" s="232"/>
      <c r="O217" s="233"/>
      <c r="P217" s="208"/>
      <c r="Q217" s="209"/>
      <c r="R217" s="209"/>
      <c r="S217" s="209"/>
      <c r="T217" s="209"/>
      <c r="U217" s="209"/>
      <c r="V217" s="209"/>
      <c r="W217" s="209"/>
      <c r="X217" s="209"/>
      <c r="Y217" s="209"/>
      <c r="Z217" s="209"/>
      <c r="AA217" s="209"/>
      <c r="AB217" s="209"/>
      <c r="AC217" s="209"/>
      <c r="AD217" s="210"/>
      <c r="AE217" s="208"/>
      <c r="AF217" s="209"/>
      <c r="AG217" s="209"/>
      <c r="AH217" s="209"/>
      <c r="AI217" s="209"/>
      <c r="AJ217" s="209"/>
      <c r="AK217" s="209"/>
      <c r="AL217" s="209"/>
      <c r="AM217" s="209"/>
      <c r="AN217" s="209"/>
      <c r="AO217" s="209"/>
      <c r="AP217" s="209"/>
      <c r="AQ217" s="209"/>
      <c r="AR217" s="209"/>
      <c r="AS217" s="210"/>
      <c r="AT217" s="106"/>
      <c r="AU217" s="107"/>
      <c r="AV217" s="107"/>
      <c r="AW217" s="107"/>
      <c r="AX217" s="107"/>
      <c r="AY217" s="107"/>
      <c r="AZ217" s="107"/>
      <c r="BA217" s="107"/>
      <c r="BB217" s="107"/>
      <c r="BC217" s="107"/>
      <c r="BD217" s="107"/>
      <c r="BE217" s="107"/>
      <c r="BF217" s="107"/>
      <c r="BG217" s="107"/>
      <c r="BH217" s="108"/>
      <c r="BI217" s="99"/>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row>
    <row r="218" spans="1:221" s="6" customFormat="1" ht="13.5" customHeight="1">
      <c r="A218" s="36"/>
      <c r="B218" s="97"/>
      <c r="C218" s="231"/>
      <c r="D218" s="232"/>
      <c r="E218" s="232"/>
      <c r="F218" s="232"/>
      <c r="G218" s="232"/>
      <c r="H218" s="232"/>
      <c r="I218" s="232"/>
      <c r="J218" s="232"/>
      <c r="K218" s="232"/>
      <c r="L218" s="232"/>
      <c r="M218" s="232"/>
      <c r="N218" s="232"/>
      <c r="O218" s="233"/>
      <c r="P218" s="208"/>
      <c r="Q218" s="209"/>
      <c r="R218" s="209"/>
      <c r="S218" s="209"/>
      <c r="T218" s="209"/>
      <c r="U218" s="209"/>
      <c r="V218" s="209"/>
      <c r="W218" s="209"/>
      <c r="X218" s="209"/>
      <c r="Y218" s="209"/>
      <c r="Z218" s="209"/>
      <c r="AA218" s="209"/>
      <c r="AB218" s="209"/>
      <c r="AC218" s="209"/>
      <c r="AD218" s="210"/>
      <c r="AE218" s="208"/>
      <c r="AF218" s="209"/>
      <c r="AG218" s="209"/>
      <c r="AH218" s="209"/>
      <c r="AI218" s="209"/>
      <c r="AJ218" s="209"/>
      <c r="AK218" s="209"/>
      <c r="AL218" s="209"/>
      <c r="AM218" s="209"/>
      <c r="AN218" s="209"/>
      <c r="AO218" s="209"/>
      <c r="AP218" s="209"/>
      <c r="AQ218" s="209"/>
      <c r="AR218" s="209"/>
      <c r="AS218" s="210"/>
      <c r="AT218" s="103"/>
      <c r="AU218" s="104"/>
      <c r="AV218" s="104"/>
      <c r="AW218" s="104"/>
      <c r="AX218" s="104"/>
      <c r="AY218" s="104"/>
      <c r="AZ218" s="104"/>
      <c r="BA218" s="104"/>
      <c r="BB218" s="104"/>
      <c r="BC218" s="104"/>
      <c r="BD218" s="104"/>
      <c r="BE218" s="104"/>
      <c r="BF218" s="104"/>
      <c r="BG218" s="104"/>
      <c r="BH218" s="105"/>
      <c r="BI218" s="99"/>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row>
    <row r="219" spans="1:221" s="6" customFormat="1" ht="13.5" customHeight="1">
      <c r="A219" s="36"/>
      <c r="B219" s="97"/>
      <c r="C219" s="231"/>
      <c r="D219" s="232"/>
      <c r="E219" s="232"/>
      <c r="F219" s="232"/>
      <c r="G219" s="232"/>
      <c r="H219" s="232"/>
      <c r="I219" s="232"/>
      <c r="J219" s="232"/>
      <c r="K219" s="232"/>
      <c r="L219" s="232"/>
      <c r="M219" s="232"/>
      <c r="N219" s="232"/>
      <c r="O219" s="233"/>
      <c r="P219" s="208"/>
      <c r="Q219" s="209"/>
      <c r="R219" s="209"/>
      <c r="S219" s="209"/>
      <c r="T219" s="209"/>
      <c r="U219" s="209"/>
      <c r="V219" s="209"/>
      <c r="W219" s="209"/>
      <c r="X219" s="209"/>
      <c r="Y219" s="209"/>
      <c r="Z219" s="209"/>
      <c r="AA219" s="209"/>
      <c r="AB219" s="209"/>
      <c r="AC219" s="209"/>
      <c r="AD219" s="210"/>
      <c r="AE219" s="208"/>
      <c r="AF219" s="209"/>
      <c r="AG219" s="209"/>
      <c r="AH219" s="209"/>
      <c r="AI219" s="209"/>
      <c r="AJ219" s="209"/>
      <c r="AK219" s="209"/>
      <c r="AL219" s="209"/>
      <c r="AM219" s="209"/>
      <c r="AN219" s="209"/>
      <c r="AO219" s="209"/>
      <c r="AP219" s="209"/>
      <c r="AQ219" s="209"/>
      <c r="AR219" s="209"/>
      <c r="AS219" s="210"/>
      <c r="AT219" s="103"/>
      <c r="AU219" s="104"/>
      <c r="AV219" s="104"/>
      <c r="AW219" s="104"/>
      <c r="AX219" s="104"/>
      <c r="AY219" s="104"/>
      <c r="AZ219" s="104"/>
      <c r="BA219" s="104"/>
      <c r="BB219" s="104"/>
      <c r="BC219" s="104"/>
      <c r="BD219" s="104"/>
      <c r="BE219" s="104"/>
      <c r="BF219" s="104"/>
      <c r="BG219" s="104"/>
      <c r="BH219" s="105"/>
      <c r="BI219" s="99"/>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row>
    <row r="220" spans="1:221" s="6" customFormat="1" ht="13.5" customHeight="1">
      <c r="A220" s="36"/>
      <c r="B220" s="97"/>
      <c r="C220" s="231"/>
      <c r="D220" s="232"/>
      <c r="E220" s="232"/>
      <c r="F220" s="232"/>
      <c r="G220" s="232"/>
      <c r="H220" s="232"/>
      <c r="I220" s="232"/>
      <c r="J220" s="232"/>
      <c r="K220" s="232"/>
      <c r="L220" s="232"/>
      <c r="M220" s="232"/>
      <c r="N220" s="232"/>
      <c r="O220" s="233"/>
      <c r="P220" s="208"/>
      <c r="Q220" s="209"/>
      <c r="R220" s="209"/>
      <c r="S220" s="209"/>
      <c r="T220" s="209"/>
      <c r="U220" s="209"/>
      <c r="V220" s="209"/>
      <c r="W220" s="209"/>
      <c r="X220" s="209"/>
      <c r="Y220" s="209"/>
      <c r="Z220" s="209"/>
      <c r="AA220" s="209"/>
      <c r="AB220" s="209"/>
      <c r="AC220" s="209"/>
      <c r="AD220" s="210"/>
      <c r="AE220" s="208"/>
      <c r="AF220" s="209"/>
      <c r="AG220" s="209"/>
      <c r="AH220" s="209"/>
      <c r="AI220" s="209"/>
      <c r="AJ220" s="209"/>
      <c r="AK220" s="209"/>
      <c r="AL220" s="209"/>
      <c r="AM220" s="209"/>
      <c r="AN220" s="209"/>
      <c r="AO220" s="209"/>
      <c r="AP220" s="209"/>
      <c r="AQ220" s="209"/>
      <c r="AR220" s="209"/>
      <c r="AS220" s="210"/>
      <c r="AT220" s="103"/>
      <c r="AU220" s="104"/>
      <c r="AV220" s="104"/>
      <c r="AW220" s="104"/>
      <c r="AX220" s="104"/>
      <c r="AY220" s="104"/>
      <c r="AZ220" s="104"/>
      <c r="BA220" s="104"/>
      <c r="BB220" s="104"/>
      <c r="BC220" s="104"/>
      <c r="BD220" s="104"/>
      <c r="BE220" s="104"/>
      <c r="BF220" s="104"/>
      <c r="BG220" s="104"/>
      <c r="BH220" s="105"/>
      <c r="BI220" s="99"/>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row>
    <row r="221" spans="1:221" s="6" customFormat="1" ht="13.5" customHeight="1">
      <c r="A221" s="36"/>
      <c r="B221" s="97"/>
      <c r="C221" s="231"/>
      <c r="D221" s="232"/>
      <c r="E221" s="232"/>
      <c r="F221" s="232"/>
      <c r="G221" s="232"/>
      <c r="H221" s="232"/>
      <c r="I221" s="232"/>
      <c r="J221" s="232"/>
      <c r="K221" s="232"/>
      <c r="L221" s="232"/>
      <c r="M221" s="232"/>
      <c r="N221" s="232"/>
      <c r="O221" s="233"/>
      <c r="P221" s="208"/>
      <c r="Q221" s="209"/>
      <c r="R221" s="209"/>
      <c r="S221" s="209"/>
      <c r="T221" s="209"/>
      <c r="U221" s="209"/>
      <c r="V221" s="209"/>
      <c r="W221" s="209"/>
      <c r="X221" s="209"/>
      <c r="Y221" s="209"/>
      <c r="Z221" s="209"/>
      <c r="AA221" s="209"/>
      <c r="AB221" s="209"/>
      <c r="AC221" s="209"/>
      <c r="AD221" s="210"/>
      <c r="AE221" s="208"/>
      <c r="AF221" s="209"/>
      <c r="AG221" s="209"/>
      <c r="AH221" s="209"/>
      <c r="AI221" s="209"/>
      <c r="AJ221" s="209"/>
      <c r="AK221" s="209"/>
      <c r="AL221" s="209"/>
      <c r="AM221" s="209"/>
      <c r="AN221" s="209"/>
      <c r="AO221" s="209"/>
      <c r="AP221" s="209"/>
      <c r="AQ221" s="209"/>
      <c r="AR221" s="209"/>
      <c r="AS221" s="210"/>
      <c r="AT221" s="103"/>
      <c r="AU221" s="104"/>
      <c r="AV221" s="104"/>
      <c r="AW221" s="104"/>
      <c r="AX221" s="104"/>
      <c r="AY221" s="104"/>
      <c r="AZ221" s="104"/>
      <c r="BA221" s="104"/>
      <c r="BB221" s="104"/>
      <c r="BC221" s="104"/>
      <c r="BD221" s="104"/>
      <c r="BE221" s="104"/>
      <c r="BF221" s="104"/>
      <c r="BG221" s="104"/>
      <c r="BH221" s="105"/>
      <c r="BI221" s="99"/>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row>
    <row r="222" spans="1:221" s="6" customFormat="1" ht="13.5" customHeight="1">
      <c r="A222" s="36"/>
      <c r="B222" s="97"/>
      <c r="C222" s="231"/>
      <c r="D222" s="232"/>
      <c r="E222" s="232"/>
      <c r="F222" s="232"/>
      <c r="G222" s="232"/>
      <c r="H222" s="232"/>
      <c r="I222" s="232"/>
      <c r="J222" s="232"/>
      <c r="K222" s="232"/>
      <c r="L222" s="232"/>
      <c r="M222" s="232"/>
      <c r="N222" s="232"/>
      <c r="O222" s="233"/>
      <c r="P222" s="208"/>
      <c r="Q222" s="209"/>
      <c r="R222" s="209"/>
      <c r="S222" s="209"/>
      <c r="T222" s="209"/>
      <c r="U222" s="209"/>
      <c r="V222" s="209"/>
      <c r="W222" s="209"/>
      <c r="X222" s="209"/>
      <c r="Y222" s="209"/>
      <c r="Z222" s="209"/>
      <c r="AA222" s="209"/>
      <c r="AB222" s="209"/>
      <c r="AC222" s="209"/>
      <c r="AD222" s="210"/>
      <c r="AE222" s="208"/>
      <c r="AF222" s="209"/>
      <c r="AG222" s="209"/>
      <c r="AH222" s="209"/>
      <c r="AI222" s="209"/>
      <c r="AJ222" s="209"/>
      <c r="AK222" s="209"/>
      <c r="AL222" s="209"/>
      <c r="AM222" s="209"/>
      <c r="AN222" s="209"/>
      <c r="AO222" s="209"/>
      <c r="AP222" s="209"/>
      <c r="AQ222" s="209"/>
      <c r="AR222" s="209"/>
      <c r="AS222" s="210"/>
      <c r="AT222" s="103"/>
      <c r="AU222" s="104"/>
      <c r="AV222" s="104"/>
      <c r="AW222" s="104"/>
      <c r="AX222" s="104"/>
      <c r="AY222" s="104"/>
      <c r="AZ222" s="104"/>
      <c r="BA222" s="104"/>
      <c r="BB222" s="104"/>
      <c r="BC222" s="104"/>
      <c r="BD222" s="104"/>
      <c r="BE222" s="104"/>
      <c r="BF222" s="104"/>
      <c r="BG222" s="104"/>
      <c r="BH222" s="105"/>
      <c r="BI222" s="99"/>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row>
    <row r="223" spans="1:221" s="6" customFormat="1" ht="13.5" customHeight="1">
      <c r="A223" s="36"/>
      <c r="B223" s="97"/>
      <c r="C223" s="234"/>
      <c r="D223" s="235"/>
      <c r="E223" s="235"/>
      <c r="F223" s="235"/>
      <c r="G223" s="235"/>
      <c r="H223" s="235"/>
      <c r="I223" s="235"/>
      <c r="J223" s="235"/>
      <c r="K223" s="235"/>
      <c r="L223" s="235"/>
      <c r="M223" s="235"/>
      <c r="N223" s="235"/>
      <c r="O223" s="236"/>
      <c r="P223" s="211"/>
      <c r="Q223" s="212"/>
      <c r="R223" s="212"/>
      <c r="S223" s="212"/>
      <c r="T223" s="212"/>
      <c r="U223" s="212"/>
      <c r="V223" s="212"/>
      <c r="W223" s="212"/>
      <c r="X223" s="212"/>
      <c r="Y223" s="212"/>
      <c r="Z223" s="212"/>
      <c r="AA223" s="212"/>
      <c r="AB223" s="212"/>
      <c r="AC223" s="212"/>
      <c r="AD223" s="213"/>
      <c r="AE223" s="211"/>
      <c r="AF223" s="212"/>
      <c r="AG223" s="212"/>
      <c r="AH223" s="212"/>
      <c r="AI223" s="212"/>
      <c r="AJ223" s="212"/>
      <c r="AK223" s="212"/>
      <c r="AL223" s="212"/>
      <c r="AM223" s="212"/>
      <c r="AN223" s="212"/>
      <c r="AO223" s="212"/>
      <c r="AP223" s="212"/>
      <c r="AQ223" s="212"/>
      <c r="AR223" s="212"/>
      <c r="AS223" s="213"/>
      <c r="AT223" s="109"/>
      <c r="AU223" s="110"/>
      <c r="AV223" s="110"/>
      <c r="AW223" s="110"/>
      <c r="AX223" s="110"/>
      <c r="AY223" s="110"/>
      <c r="AZ223" s="110"/>
      <c r="BA223" s="110"/>
      <c r="BB223" s="110"/>
      <c r="BC223" s="110"/>
      <c r="BD223" s="110"/>
      <c r="BE223" s="110"/>
      <c r="BF223" s="110"/>
      <c r="BG223" s="110"/>
      <c r="BH223" s="111"/>
      <c r="BI223" s="99"/>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row>
    <row r="224" spans="1:221" s="6" customFormat="1" ht="15.75" customHeight="1">
      <c r="A224" s="36"/>
      <c r="B224" s="97"/>
      <c r="C224" s="202" t="s">
        <v>319</v>
      </c>
      <c r="D224" s="203"/>
      <c r="E224" s="203"/>
      <c r="F224" s="203"/>
      <c r="G224" s="203"/>
      <c r="H224" s="203"/>
      <c r="I224" s="203"/>
      <c r="J224" s="203"/>
      <c r="K224" s="203"/>
      <c r="L224" s="203"/>
      <c r="M224" s="203"/>
      <c r="N224" s="203"/>
      <c r="O224" s="204"/>
      <c r="P224" s="202" t="s">
        <v>319</v>
      </c>
      <c r="Q224" s="203"/>
      <c r="R224" s="203"/>
      <c r="S224" s="203"/>
      <c r="T224" s="203"/>
      <c r="U224" s="203"/>
      <c r="V224" s="203"/>
      <c r="W224" s="203"/>
      <c r="X224" s="203"/>
      <c r="Y224" s="203"/>
      <c r="Z224" s="203"/>
      <c r="AA224" s="203"/>
      <c r="AB224" s="203"/>
      <c r="AC224" s="203"/>
      <c r="AD224" s="204"/>
      <c r="AE224" s="214" t="s">
        <v>319</v>
      </c>
      <c r="AF224" s="215"/>
      <c r="AG224" s="215"/>
      <c r="AH224" s="215"/>
      <c r="AI224" s="215"/>
      <c r="AJ224" s="215"/>
      <c r="AK224" s="215"/>
      <c r="AL224" s="215"/>
      <c r="AM224" s="215"/>
      <c r="AN224" s="215"/>
      <c r="AO224" s="215"/>
      <c r="AP224" s="215"/>
      <c r="AQ224" s="215"/>
      <c r="AR224" s="215"/>
      <c r="AS224" s="216"/>
      <c r="AT224" s="214" t="s">
        <v>319</v>
      </c>
      <c r="AU224" s="215"/>
      <c r="AV224" s="215"/>
      <c r="AW224" s="215"/>
      <c r="AX224" s="215"/>
      <c r="AY224" s="215"/>
      <c r="AZ224" s="215"/>
      <c r="BA224" s="215"/>
      <c r="BB224" s="215"/>
      <c r="BC224" s="215"/>
      <c r="BD224" s="215"/>
      <c r="BE224" s="215"/>
      <c r="BF224" s="215"/>
      <c r="BG224" s="215"/>
      <c r="BH224" s="216"/>
      <c r="BI224" s="99"/>
      <c r="BJ224" s="4"/>
      <c r="BK224" s="4"/>
      <c r="BL224" s="4"/>
      <c r="BM224" s="4"/>
      <c r="BN224" s="4"/>
      <c r="BO224" s="4"/>
      <c r="BP224" s="26"/>
      <c r="BQ224" s="26"/>
      <c r="BR224" s="26"/>
      <c r="BS224" s="26"/>
      <c r="BT224" s="26"/>
      <c r="BU224" s="26"/>
      <c r="BV224" s="26"/>
      <c r="BW224" s="26"/>
      <c r="BX224" s="26"/>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row>
    <row r="225" spans="1:207" s="6" customFormat="1" ht="13.5" customHeight="1">
      <c r="A225" s="36"/>
      <c r="B225" s="97"/>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98"/>
      <c r="AW225" s="98"/>
      <c r="AX225" s="98"/>
      <c r="AY225" s="98"/>
      <c r="AZ225" s="98"/>
      <c r="BA225" s="98"/>
      <c r="BB225" s="98"/>
      <c r="BC225" s="98"/>
      <c r="BD225" s="98"/>
      <c r="BE225" s="98"/>
      <c r="BF225" s="98"/>
      <c r="BG225" s="98"/>
      <c r="BH225" s="98"/>
      <c r="BI225" s="99"/>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row>
    <row r="226" spans="1:207" s="6" customFormat="1" ht="13.5" customHeight="1">
      <c r="A226" s="36"/>
      <c r="B226" s="97"/>
      <c r="C226" s="98" t="s">
        <v>203</v>
      </c>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c r="AX226" s="98"/>
      <c r="AY226" s="98"/>
      <c r="AZ226" s="98"/>
      <c r="BA226" s="98"/>
      <c r="BB226" s="98"/>
      <c r="BC226" s="98"/>
      <c r="BD226" s="98"/>
      <c r="BE226" s="98"/>
      <c r="BF226" s="98"/>
      <c r="BG226" s="98"/>
      <c r="BH226" s="98"/>
      <c r="BI226" s="99"/>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row>
    <row r="227" spans="1:207" s="6" customFormat="1" ht="13.5" customHeight="1">
      <c r="A227" s="36"/>
      <c r="B227" s="97"/>
      <c r="C227" s="205"/>
      <c r="D227" s="206"/>
      <c r="E227" s="206"/>
      <c r="F227" s="206"/>
      <c r="G227" s="206"/>
      <c r="H227" s="206"/>
      <c r="I227" s="206"/>
      <c r="J227" s="206"/>
      <c r="K227" s="206"/>
      <c r="L227" s="206"/>
      <c r="M227" s="206"/>
      <c r="N227" s="206"/>
      <c r="O227" s="207"/>
      <c r="P227" s="205"/>
      <c r="Q227" s="206"/>
      <c r="R227" s="206"/>
      <c r="S227" s="206"/>
      <c r="T227" s="206"/>
      <c r="U227" s="206"/>
      <c r="V227" s="206"/>
      <c r="W227" s="206"/>
      <c r="X227" s="206"/>
      <c r="Y227" s="206"/>
      <c r="Z227" s="206"/>
      <c r="AA227" s="206"/>
      <c r="AB227" s="206"/>
      <c r="AC227" s="206"/>
      <c r="AD227" s="207"/>
      <c r="AE227" s="205"/>
      <c r="AF227" s="206"/>
      <c r="AG227" s="206"/>
      <c r="AH227" s="206"/>
      <c r="AI227" s="206"/>
      <c r="AJ227" s="206"/>
      <c r="AK227" s="206"/>
      <c r="AL227" s="206"/>
      <c r="AM227" s="206"/>
      <c r="AN227" s="206"/>
      <c r="AO227" s="206"/>
      <c r="AP227" s="206"/>
      <c r="AQ227" s="206"/>
      <c r="AR227" s="206"/>
      <c r="AS227" s="207"/>
      <c r="AT227" s="205"/>
      <c r="AU227" s="206"/>
      <c r="AV227" s="206"/>
      <c r="AW227" s="206"/>
      <c r="AX227" s="206"/>
      <c r="AY227" s="206"/>
      <c r="AZ227" s="206"/>
      <c r="BA227" s="206"/>
      <c r="BB227" s="206"/>
      <c r="BC227" s="206"/>
      <c r="BD227" s="206"/>
      <c r="BE227" s="206"/>
      <c r="BF227" s="206"/>
      <c r="BG227" s="206"/>
      <c r="BH227" s="207"/>
      <c r="BI227" s="99"/>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row>
    <row r="228" spans="1:207" s="6" customFormat="1" ht="13.5" customHeight="1">
      <c r="A228" s="36"/>
      <c r="B228" s="97"/>
      <c r="C228" s="208"/>
      <c r="D228" s="209"/>
      <c r="E228" s="209"/>
      <c r="F228" s="209"/>
      <c r="G228" s="209"/>
      <c r="H228" s="209"/>
      <c r="I228" s="209"/>
      <c r="J228" s="209"/>
      <c r="K228" s="209"/>
      <c r="L228" s="209"/>
      <c r="M228" s="209"/>
      <c r="N228" s="209"/>
      <c r="O228" s="210"/>
      <c r="P228" s="208"/>
      <c r="Q228" s="209"/>
      <c r="R228" s="209"/>
      <c r="S228" s="209"/>
      <c r="T228" s="209"/>
      <c r="U228" s="209"/>
      <c r="V228" s="209"/>
      <c r="W228" s="209"/>
      <c r="X228" s="209"/>
      <c r="Y228" s="209"/>
      <c r="Z228" s="209"/>
      <c r="AA228" s="209"/>
      <c r="AB228" s="209"/>
      <c r="AC228" s="209"/>
      <c r="AD228" s="210"/>
      <c r="AE228" s="208"/>
      <c r="AF228" s="209"/>
      <c r="AG228" s="209"/>
      <c r="AH228" s="209"/>
      <c r="AI228" s="209"/>
      <c r="AJ228" s="209"/>
      <c r="AK228" s="209"/>
      <c r="AL228" s="209"/>
      <c r="AM228" s="209"/>
      <c r="AN228" s="209"/>
      <c r="AO228" s="209"/>
      <c r="AP228" s="209"/>
      <c r="AQ228" s="209"/>
      <c r="AR228" s="209"/>
      <c r="AS228" s="210"/>
      <c r="AT228" s="208"/>
      <c r="AU228" s="209"/>
      <c r="AV228" s="209"/>
      <c r="AW228" s="209"/>
      <c r="AX228" s="209"/>
      <c r="AY228" s="209"/>
      <c r="AZ228" s="209"/>
      <c r="BA228" s="209"/>
      <c r="BB228" s="209"/>
      <c r="BC228" s="209"/>
      <c r="BD228" s="209"/>
      <c r="BE228" s="209"/>
      <c r="BF228" s="209"/>
      <c r="BG228" s="209"/>
      <c r="BH228" s="210"/>
      <c r="BI228" s="99"/>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row>
    <row r="229" spans="1:207" s="6" customFormat="1" ht="13.5" customHeight="1">
      <c r="A229" s="36"/>
      <c r="B229" s="97"/>
      <c r="C229" s="208"/>
      <c r="D229" s="209"/>
      <c r="E229" s="209"/>
      <c r="F229" s="209"/>
      <c r="G229" s="209"/>
      <c r="H229" s="209"/>
      <c r="I229" s="209"/>
      <c r="J229" s="209"/>
      <c r="K229" s="209"/>
      <c r="L229" s="209"/>
      <c r="M229" s="209"/>
      <c r="N229" s="209"/>
      <c r="O229" s="210"/>
      <c r="P229" s="208"/>
      <c r="Q229" s="209"/>
      <c r="R229" s="209"/>
      <c r="S229" s="209"/>
      <c r="T229" s="209"/>
      <c r="U229" s="209"/>
      <c r="V229" s="209"/>
      <c r="W229" s="209"/>
      <c r="X229" s="209"/>
      <c r="Y229" s="209"/>
      <c r="Z229" s="209"/>
      <c r="AA229" s="209"/>
      <c r="AB229" s="209"/>
      <c r="AC229" s="209"/>
      <c r="AD229" s="210"/>
      <c r="AE229" s="208"/>
      <c r="AF229" s="209"/>
      <c r="AG229" s="209"/>
      <c r="AH229" s="209"/>
      <c r="AI229" s="209"/>
      <c r="AJ229" s="209"/>
      <c r="AK229" s="209"/>
      <c r="AL229" s="209"/>
      <c r="AM229" s="209"/>
      <c r="AN229" s="209"/>
      <c r="AO229" s="209"/>
      <c r="AP229" s="209"/>
      <c r="AQ229" s="209"/>
      <c r="AR229" s="209"/>
      <c r="AS229" s="210"/>
      <c r="AT229" s="208"/>
      <c r="AU229" s="209"/>
      <c r="AV229" s="209"/>
      <c r="AW229" s="209"/>
      <c r="AX229" s="209"/>
      <c r="AY229" s="209"/>
      <c r="AZ229" s="209"/>
      <c r="BA229" s="209"/>
      <c r="BB229" s="209"/>
      <c r="BC229" s="209"/>
      <c r="BD229" s="209"/>
      <c r="BE229" s="209"/>
      <c r="BF229" s="209"/>
      <c r="BG229" s="209"/>
      <c r="BH229" s="210"/>
      <c r="BI229" s="99"/>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row>
    <row r="230" spans="1:207" s="6" customFormat="1" ht="13.5" customHeight="1">
      <c r="A230" s="36"/>
      <c r="B230" s="97"/>
      <c r="C230" s="208"/>
      <c r="D230" s="209"/>
      <c r="E230" s="209"/>
      <c r="F230" s="209"/>
      <c r="G230" s="209"/>
      <c r="H230" s="209"/>
      <c r="I230" s="209"/>
      <c r="J230" s="209"/>
      <c r="K230" s="209"/>
      <c r="L230" s="209"/>
      <c r="M230" s="209"/>
      <c r="N230" s="209"/>
      <c r="O230" s="210"/>
      <c r="P230" s="208"/>
      <c r="Q230" s="209"/>
      <c r="R230" s="209"/>
      <c r="S230" s="209"/>
      <c r="T230" s="209"/>
      <c r="U230" s="209"/>
      <c r="V230" s="209"/>
      <c r="W230" s="209"/>
      <c r="X230" s="209"/>
      <c r="Y230" s="209"/>
      <c r="Z230" s="209"/>
      <c r="AA230" s="209"/>
      <c r="AB230" s="209"/>
      <c r="AC230" s="209"/>
      <c r="AD230" s="210"/>
      <c r="AE230" s="208"/>
      <c r="AF230" s="209"/>
      <c r="AG230" s="209"/>
      <c r="AH230" s="209"/>
      <c r="AI230" s="209"/>
      <c r="AJ230" s="209"/>
      <c r="AK230" s="209"/>
      <c r="AL230" s="209"/>
      <c r="AM230" s="209"/>
      <c r="AN230" s="209"/>
      <c r="AO230" s="209"/>
      <c r="AP230" s="209"/>
      <c r="AQ230" s="209"/>
      <c r="AR230" s="209"/>
      <c r="AS230" s="210"/>
      <c r="AT230" s="208"/>
      <c r="AU230" s="209"/>
      <c r="AV230" s="209"/>
      <c r="AW230" s="209"/>
      <c r="AX230" s="209"/>
      <c r="AY230" s="209"/>
      <c r="AZ230" s="209"/>
      <c r="BA230" s="209"/>
      <c r="BB230" s="209"/>
      <c r="BC230" s="209"/>
      <c r="BD230" s="209"/>
      <c r="BE230" s="209"/>
      <c r="BF230" s="209"/>
      <c r="BG230" s="209"/>
      <c r="BH230" s="210"/>
      <c r="BI230" s="99"/>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row>
    <row r="231" spans="1:207" s="6" customFormat="1" ht="13.5" customHeight="1">
      <c r="A231" s="36"/>
      <c r="B231" s="97"/>
      <c r="C231" s="208"/>
      <c r="D231" s="209"/>
      <c r="E231" s="209"/>
      <c r="F231" s="209"/>
      <c r="G231" s="209"/>
      <c r="H231" s="209"/>
      <c r="I231" s="209"/>
      <c r="J231" s="209"/>
      <c r="K231" s="209"/>
      <c r="L231" s="209"/>
      <c r="M231" s="209"/>
      <c r="N231" s="209"/>
      <c r="O231" s="210"/>
      <c r="P231" s="208"/>
      <c r="Q231" s="209"/>
      <c r="R231" s="209"/>
      <c r="S231" s="209"/>
      <c r="T231" s="209"/>
      <c r="U231" s="209"/>
      <c r="V231" s="209"/>
      <c r="W231" s="209"/>
      <c r="X231" s="209"/>
      <c r="Y231" s="209"/>
      <c r="Z231" s="209"/>
      <c r="AA231" s="209"/>
      <c r="AB231" s="209"/>
      <c r="AC231" s="209"/>
      <c r="AD231" s="210"/>
      <c r="AE231" s="208"/>
      <c r="AF231" s="209"/>
      <c r="AG231" s="209"/>
      <c r="AH231" s="209"/>
      <c r="AI231" s="209"/>
      <c r="AJ231" s="209"/>
      <c r="AK231" s="209"/>
      <c r="AL231" s="209"/>
      <c r="AM231" s="209"/>
      <c r="AN231" s="209"/>
      <c r="AO231" s="209"/>
      <c r="AP231" s="209"/>
      <c r="AQ231" s="209"/>
      <c r="AR231" s="209"/>
      <c r="AS231" s="210"/>
      <c r="AT231" s="208"/>
      <c r="AU231" s="209"/>
      <c r="AV231" s="209"/>
      <c r="AW231" s="209"/>
      <c r="AX231" s="209"/>
      <c r="AY231" s="209"/>
      <c r="AZ231" s="209"/>
      <c r="BA231" s="209"/>
      <c r="BB231" s="209"/>
      <c r="BC231" s="209"/>
      <c r="BD231" s="209"/>
      <c r="BE231" s="209"/>
      <c r="BF231" s="209"/>
      <c r="BG231" s="209"/>
      <c r="BH231" s="210"/>
      <c r="BI231" s="99"/>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row>
    <row r="232" spans="1:207" s="6" customFormat="1" ht="13.5" customHeight="1">
      <c r="A232" s="36"/>
      <c r="B232" s="97"/>
      <c r="C232" s="208"/>
      <c r="D232" s="209"/>
      <c r="E232" s="209"/>
      <c r="F232" s="209"/>
      <c r="G232" s="209"/>
      <c r="H232" s="209"/>
      <c r="I232" s="209"/>
      <c r="J232" s="209"/>
      <c r="K232" s="209"/>
      <c r="L232" s="209"/>
      <c r="M232" s="209"/>
      <c r="N232" s="209"/>
      <c r="O232" s="210"/>
      <c r="P232" s="208"/>
      <c r="Q232" s="209"/>
      <c r="R232" s="209"/>
      <c r="S232" s="209"/>
      <c r="T232" s="209"/>
      <c r="U232" s="209"/>
      <c r="V232" s="209"/>
      <c r="W232" s="209"/>
      <c r="X232" s="209"/>
      <c r="Y232" s="209"/>
      <c r="Z232" s="209"/>
      <c r="AA232" s="209"/>
      <c r="AB232" s="209"/>
      <c r="AC232" s="209"/>
      <c r="AD232" s="210"/>
      <c r="AE232" s="208"/>
      <c r="AF232" s="209"/>
      <c r="AG232" s="209"/>
      <c r="AH232" s="209"/>
      <c r="AI232" s="209"/>
      <c r="AJ232" s="209"/>
      <c r="AK232" s="209"/>
      <c r="AL232" s="209"/>
      <c r="AM232" s="209"/>
      <c r="AN232" s="209"/>
      <c r="AO232" s="209"/>
      <c r="AP232" s="209"/>
      <c r="AQ232" s="209"/>
      <c r="AR232" s="209"/>
      <c r="AS232" s="210"/>
      <c r="AT232" s="208"/>
      <c r="AU232" s="209"/>
      <c r="AV232" s="209"/>
      <c r="AW232" s="209"/>
      <c r="AX232" s="209"/>
      <c r="AY232" s="209"/>
      <c r="AZ232" s="209"/>
      <c r="BA232" s="209"/>
      <c r="BB232" s="209"/>
      <c r="BC232" s="209"/>
      <c r="BD232" s="209"/>
      <c r="BE232" s="209"/>
      <c r="BF232" s="209"/>
      <c r="BG232" s="209"/>
      <c r="BH232" s="210"/>
      <c r="BI232" s="99"/>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row>
    <row r="233" spans="1:207" s="6" customFormat="1" ht="13.5" customHeight="1">
      <c r="A233" s="36"/>
      <c r="B233" s="97"/>
      <c r="C233" s="208"/>
      <c r="D233" s="209"/>
      <c r="E233" s="209"/>
      <c r="F233" s="209"/>
      <c r="G233" s="209"/>
      <c r="H233" s="209"/>
      <c r="I233" s="209"/>
      <c r="J233" s="209"/>
      <c r="K233" s="209"/>
      <c r="L233" s="209"/>
      <c r="M233" s="209"/>
      <c r="N233" s="209"/>
      <c r="O233" s="210"/>
      <c r="P233" s="208"/>
      <c r="Q233" s="209"/>
      <c r="R233" s="209"/>
      <c r="S233" s="209"/>
      <c r="T233" s="209"/>
      <c r="U233" s="209"/>
      <c r="V233" s="209"/>
      <c r="W233" s="209"/>
      <c r="X233" s="209"/>
      <c r="Y233" s="209"/>
      <c r="Z233" s="209"/>
      <c r="AA233" s="209"/>
      <c r="AB233" s="209"/>
      <c r="AC233" s="209"/>
      <c r="AD233" s="210"/>
      <c r="AE233" s="208"/>
      <c r="AF233" s="209"/>
      <c r="AG233" s="209"/>
      <c r="AH233" s="209"/>
      <c r="AI233" s="209"/>
      <c r="AJ233" s="209"/>
      <c r="AK233" s="209"/>
      <c r="AL233" s="209"/>
      <c r="AM233" s="209"/>
      <c r="AN233" s="209"/>
      <c r="AO233" s="209"/>
      <c r="AP233" s="209"/>
      <c r="AQ233" s="209"/>
      <c r="AR233" s="209"/>
      <c r="AS233" s="210"/>
      <c r="AT233" s="208"/>
      <c r="AU233" s="209"/>
      <c r="AV233" s="209"/>
      <c r="AW233" s="209"/>
      <c r="AX233" s="209"/>
      <c r="AY233" s="209"/>
      <c r="AZ233" s="209"/>
      <c r="BA233" s="209"/>
      <c r="BB233" s="209"/>
      <c r="BC233" s="209"/>
      <c r="BD233" s="209"/>
      <c r="BE233" s="209"/>
      <c r="BF233" s="209"/>
      <c r="BG233" s="209"/>
      <c r="BH233" s="210"/>
      <c r="BI233" s="99"/>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row>
    <row r="234" spans="1:207" s="6" customFormat="1" ht="13.5" customHeight="1">
      <c r="A234" s="36"/>
      <c r="B234" s="97"/>
      <c r="C234" s="208"/>
      <c r="D234" s="209"/>
      <c r="E234" s="209"/>
      <c r="F234" s="209"/>
      <c r="G234" s="209"/>
      <c r="H234" s="209"/>
      <c r="I234" s="209"/>
      <c r="J234" s="209"/>
      <c r="K234" s="209"/>
      <c r="L234" s="209"/>
      <c r="M234" s="209"/>
      <c r="N234" s="209"/>
      <c r="O234" s="210"/>
      <c r="P234" s="208"/>
      <c r="Q234" s="209"/>
      <c r="R234" s="209"/>
      <c r="S234" s="209"/>
      <c r="T234" s="209"/>
      <c r="U234" s="209"/>
      <c r="V234" s="209"/>
      <c r="W234" s="209"/>
      <c r="X234" s="209"/>
      <c r="Y234" s="209"/>
      <c r="Z234" s="209"/>
      <c r="AA234" s="209"/>
      <c r="AB234" s="209"/>
      <c r="AC234" s="209"/>
      <c r="AD234" s="210"/>
      <c r="AE234" s="208"/>
      <c r="AF234" s="209"/>
      <c r="AG234" s="209"/>
      <c r="AH234" s="209"/>
      <c r="AI234" s="209"/>
      <c r="AJ234" s="209"/>
      <c r="AK234" s="209"/>
      <c r="AL234" s="209"/>
      <c r="AM234" s="209"/>
      <c r="AN234" s="209"/>
      <c r="AO234" s="209"/>
      <c r="AP234" s="209"/>
      <c r="AQ234" s="209"/>
      <c r="AR234" s="209"/>
      <c r="AS234" s="210"/>
      <c r="AT234" s="208"/>
      <c r="AU234" s="209"/>
      <c r="AV234" s="209"/>
      <c r="AW234" s="209"/>
      <c r="AX234" s="209"/>
      <c r="AY234" s="209"/>
      <c r="AZ234" s="209"/>
      <c r="BA234" s="209"/>
      <c r="BB234" s="209"/>
      <c r="BC234" s="209"/>
      <c r="BD234" s="209"/>
      <c r="BE234" s="209"/>
      <c r="BF234" s="209"/>
      <c r="BG234" s="209"/>
      <c r="BH234" s="210"/>
      <c r="BI234" s="99"/>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row>
    <row r="235" spans="1:207" s="6" customFormat="1" ht="13.5" customHeight="1">
      <c r="A235" s="36"/>
      <c r="B235" s="97"/>
      <c r="C235" s="208"/>
      <c r="D235" s="209"/>
      <c r="E235" s="209"/>
      <c r="F235" s="209"/>
      <c r="G235" s="209"/>
      <c r="H235" s="209"/>
      <c r="I235" s="209"/>
      <c r="J235" s="209"/>
      <c r="K235" s="209"/>
      <c r="L235" s="209"/>
      <c r="M235" s="209"/>
      <c r="N235" s="209"/>
      <c r="O235" s="210"/>
      <c r="P235" s="208"/>
      <c r="Q235" s="209"/>
      <c r="R235" s="209"/>
      <c r="S235" s="209"/>
      <c r="T235" s="209"/>
      <c r="U235" s="209"/>
      <c r="V235" s="209"/>
      <c r="W235" s="209"/>
      <c r="X235" s="209"/>
      <c r="Y235" s="209"/>
      <c r="Z235" s="209"/>
      <c r="AA235" s="209"/>
      <c r="AB235" s="209"/>
      <c r="AC235" s="209"/>
      <c r="AD235" s="210"/>
      <c r="AE235" s="208"/>
      <c r="AF235" s="209"/>
      <c r="AG235" s="209"/>
      <c r="AH235" s="209"/>
      <c r="AI235" s="209"/>
      <c r="AJ235" s="209"/>
      <c r="AK235" s="209"/>
      <c r="AL235" s="209"/>
      <c r="AM235" s="209"/>
      <c r="AN235" s="209"/>
      <c r="AO235" s="209"/>
      <c r="AP235" s="209"/>
      <c r="AQ235" s="209"/>
      <c r="AR235" s="209"/>
      <c r="AS235" s="210"/>
      <c r="AT235" s="208"/>
      <c r="AU235" s="209"/>
      <c r="AV235" s="209"/>
      <c r="AW235" s="209"/>
      <c r="AX235" s="209"/>
      <c r="AY235" s="209"/>
      <c r="AZ235" s="209"/>
      <c r="BA235" s="209"/>
      <c r="BB235" s="209"/>
      <c r="BC235" s="209"/>
      <c r="BD235" s="209"/>
      <c r="BE235" s="209"/>
      <c r="BF235" s="209"/>
      <c r="BG235" s="209"/>
      <c r="BH235" s="210"/>
      <c r="BI235" s="99"/>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row>
    <row r="236" spans="1:207" s="6" customFormat="1" ht="13.5" customHeight="1">
      <c r="A236" s="36"/>
      <c r="B236" s="97"/>
      <c r="C236" s="208"/>
      <c r="D236" s="209"/>
      <c r="E236" s="209"/>
      <c r="F236" s="209"/>
      <c r="G236" s="209"/>
      <c r="H236" s="209"/>
      <c r="I236" s="209"/>
      <c r="J236" s="209"/>
      <c r="K236" s="209"/>
      <c r="L236" s="209"/>
      <c r="M236" s="209"/>
      <c r="N236" s="209"/>
      <c r="O236" s="210"/>
      <c r="P236" s="208"/>
      <c r="Q236" s="209"/>
      <c r="R236" s="209"/>
      <c r="S236" s="209"/>
      <c r="T236" s="209"/>
      <c r="U236" s="209"/>
      <c r="V236" s="209"/>
      <c r="W236" s="209"/>
      <c r="X236" s="209"/>
      <c r="Y236" s="209"/>
      <c r="Z236" s="209"/>
      <c r="AA236" s="209"/>
      <c r="AB236" s="209"/>
      <c r="AC236" s="209"/>
      <c r="AD236" s="210"/>
      <c r="AE236" s="208"/>
      <c r="AF236" s="209"/>
      <c r="AG236" s="209"/>
      <c r="AH236" s="209"/>
      <c r="AI236" s="209"/>
      <c r="AJ236" s="209"/>
      <c r="AK236" s="209"/>
      <c r="AL236" s="209"/>
      <c r="AM236" s="209"/>
      <c r="AN236" s="209"/>
      <c r="AO236" s="209"/>
      <c r="AP236" s="209"/>
      <c r="AQ236" s="209"/>
      <c r="AR236" s="209"/>
      <c r="AS236" s="210"/>
      <c r="AT236" s="208"/>
      <c r="AU236" s="209"/>
      <c r="AV236" s="209"/>
      <c r="AW236" s="209"/>
      <c r="AX236" s="209"/>
      <c r="AY236" s="209"/>
      <c r="AZ236" s="209"/>
      <c r="BA236" s="209"/>
      <c r="BB236" s="209"/>
      <c r="BC236" s="209"/>
      <c r="BD236" s="209"/>
      <c r="BE236" s="209"/>
      <c r="BF236" s="209"/>
      <c r="BG236" s="209"/>
      <c r="BH236" s="210"/>
      <c r="BI236" s="99"/>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row>
    <row r="237" spans="1:207" s="6" customFormat="1" ht="13.5" customHeight="1">
      <c r="A237" s="36"/>
      <c r="B237" s="97"/>
      <c r="C237" s="208"/>
      <c r="D237" s="209"/>
      <c r="E237" s="209"/>
      <c r="F237" s="209"/>
      <c r="G237" s="209"/>
      <c r="H237" s="209"/>
      <c r="I237" s="209"/>
      <c r="J237" s="209"/>
      <c r="K237" s="209"/>
      <c r="L237" s="209"/>
      <c r="M237" s="209"/>
      <c r="N237" s="209"/>
      <c r="O237" s="210"/>
      <c r="P237" s="208"/>
      <c r="Q237" s="209"/>
      <c r="R237" s="209"/>
      <c r="S237" s="209"/>
      <c r="T237" s="209"/>
      <c r="U237" s="209"/>
      <c r="V237" s="209"/>
      <c r="W237" s="209"/>
      <c r="X237" s="209"/>
      <c r="Y237" s="209"/>
      <c r="Z237" s="209"/>
      <c r="AA237" s="209"/>
      <c r="AB237" s="209"/>
      <c r="AC237" s="209"/>
      <c r="AD237" s="210"/>
      <c r="AE237" s="208"/>
      <c r="AF237" s="209"/>
      <c r="AG237" s="209"/>
      <c r="AH237" s="209"/>
      <c r="AI237" s="209"/>
      <c r="AJ237" s="209"/>
      <c r="AK237" s="209"/>
      <c r="AL237" s="209"/>
      <c r="AM237" s="209"/>
      <c r="AN237" s="209"/>
      <c r="AO237" s="209"/>
      <c r="AP237" s="209"/>
      <c r="AQ237" s="209"/>
      <c r="AR237" s="209"/>
      <c r="AS237" s="210"/>
      <c r="AT237" s="208"/>
      <c r="AU237" s="209"/>
      <c r="AV237" s="209"/>
      <c r="AW237" s="209"/>
      <c r="AX237" s="209"/>
      <c r="AY237" s="209"/>
      <c r="AZ237" s="209"/>
      <c r="BA237" s="209"/>
      <c r="BB237" s="209"/>
      <c r="BC237" s="209"/>
      <c r="BD237" s="209"/>
      <c r="BE237" s="209"/>
      <c r="BF237" s="209"/>
      <c r="BG237" s="209"/>
      <c r="BH237" s="210"/>
      <c r="BI237" s="99"/>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row>
    <row r="238" spans="1:207" s="6" customFormat="1" ht="13.5" customHeight="1">
      <c r="A238" s="36"/>
      <c r="B238" s="97"/>
      <c r="C238" s="208"/>
      <c r="D238" s="209"/>
      <c r="E238" s="209"/>
      <c r="F238" s="209"/>
      <c r="G238" s="209"/>
      <c r="H238" s="209"/>
      <c r="I238" s="209"/>
      <c r="J238" s="209"/>
      <c r="K238" s="209"/>
      <c r="L238" s="209"/>
      <c r="M238" s="209"/>
      <c r="N238" s="209"/>
      <c r="O238" s="210"/>
      <c r="P238" s="208"/>
      <c r="Q238" s="209"/>
      <c r="R238" s="209"/>
      <c r="S238" s="209"/>
      <c r="T238" s="209"/>
      <c r="U238" s="209"/>
      <c r="V238" s="209"/>
      <c r="W238" s="209"/>
      <c r="X238" s="209"/>
      <c r="Y238" s="209"/>
      <c r="Z238" s="209"/>
      <c r="AA238" s="209"/>
      <c r="AB238" s="209"/>
      <c r="AC238" s="209"/>
      <c r="AD238" s="210"/>
      <c r="AE238" s="208"/>
      <c r="AF238" s="209"/>
      <c r="AG238" s="209"/>
      <c r="AH238" s="209"/>
      <c r="AI238" s="209"/>
      <c r="AJ238" s="209"/>
      <c r="AK238" s="209"/>
      <c r="AL238" s="209"/>
      <c r="AM238" s="209"/>
      <c r="AN238" s="209"/>
      <c r="AO238" s="209"/>
      <c r="AP238" s="209"/>
      <c r="AQ238" s="209"/>
      <c r="AR238" s="209"/>
      <c r="AS238" s="210"/>
      <c r="AT238" s="208"/>
      <c r="AU238" s="209"/>
      <c r="AV238" s="209"/>
      <c r="AW238" s="209"/>
      <c r="AX238" s="209"/>
      <c r="AY238" s="209"/>
      <c r="AZ238" s="209"/>
      <c r="BA238" s="209"/>
      <c r="BB238" s="209"/>
      <c r="BC238" s="209"/>
      <c r="BD238" s="209"/>
      <c r="BE238" s="209"/>
      <c r="BF238" s="209"/>
      <c r="BG238" s="209"/>
      <c r="BH238" s="210"/>
      <c r="BI238" s="99"/>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row>
    <row r="239" spans="1:207" s="6" customFormat="1" ht="13.5" customHeight="1">
      <c r="A239" s="36"/>
      <c r="B239" s="97"/>
      <c r="C239" s="208"/>
      <c r="D239" s="209"/>
      <c r="E239" s="209"/>
      <c r="F239" s="209"/>
      <c r="G239" s="209"/>
      <c r="H239" s="209"/>
      <c r="I239" s="209"/>
      <c r="J239" s="209"/>
      <c r="K239" s="209"/>
      <c r="L239" s="209"/>
      <c r="M239" s="209"/>
      <c r="N239" s="209"/>
      <c r="O239" s="210"/>
      <c r="P239" s="208"/>
      <c r="Q239" s="209"/>
      <c r="R239" s="209"/>
      <c r="S239" s="209"/>
      <c r="T239" s="209"/>
      <c r="U239" s="209"/>
      <c r="V239" s="209"/>
      <c r="W239" s="209"/>
      <c r="X239" s="209"/>
      <c r="Y239" s="209"/>
      <c r="Z239" s="209"/>
      <c r="AA239" s="209"/>
      <c r="AB239" s="209"/>
      <c r="AC239" s="209"/>
      <c r="AD239" s="210"/>
      <c r="AE239" s="208"/>
      <c r="AF239" s="209"/>
      <c r="AG239" s="209"/>
      <c r="AH239" s="209"/>
      <c r="AI239" s="209"/>
      <c r="AJ239" s="209"/>
      <c r="AK239" s="209"/>
      <c r="AL239" s="209"/>
      <c r="AM239" s="209"/>
      <c r="AN239" s="209"/>
      <c r="AO239" s="209"/>
      <c r="AP239" s="209"/>
      <c r="AQ239" s="209"/>
      <c r="AR239" s="209"/>
      <c r="AS239" s="210"/>
      <c r="AT239" s="208"/>
      <c r="AU239" s="209"/>
      <c r="AV239" s="209"/>
      <c r="AW239" s="209"/>
      <c r="AX239" s="209"/>
      <c r="AY239" s="209"/>
      <c r="AZ239" s="209"/>
      <c r="BA239" s="209"/>
      <c r="BB239" s="209"/>
      <c r="BC239" s="209"/>
      <c r="BD239" s="209"/>
      <c r="BE239" s="209"/>
      <c r="BF239" s="209"/>
      <c r="BG239" s="209"/>
      <c r="BH239" s="210"/>
      <c r="BI239" s="99"/>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row>
    <row r="240" spans="1:207" s="6" customFormat="1" ht="13.5" customHeight="1">
      <c r="A240" s="36"/>
      <c r="B240" s="97"/>
      <c r="C240" s="211"/>
      <c r="D240" s="212"/>
      <c r="E240" s="212"/>
      <c r="F240" s="212"/>
      <c r="G240" s="212"/>
      <c r="H240" s="212"/>
      <c r="I240" s="212"/>
      <c r="J240" s="212"/>
      <c r="K240" s="212"/>
      <c r="L240" s="212"/>
      <c r="M240" s="212"/>
      <c r="N240" s="212"/>
      <c r="O240" s="213"/>
      <c r="P240" s="211"/>
      <c r="Q240" s="212"/>
      <c r="R240" s="212"/>
      <c r="S240" s="212"/>
      <c r="T240" s="212"/>
      <c r="U240" s="212"/>
      <c r="V240" s="212"/>
      <c r="W240" s="212"/>
      <c r="X240" s="212"/>
      <c r="Y240" s="212"/>
      <c r="Z240" s="212"/>
      <c r="AA240" s="212"/>
      <c r="AB240" s="212"/>
      <c r="AC240" s="212"/>
      <c r="AD240" s="213"/>
      <c r="AE240" s="211"/>
      <c r="AF240" s="212"/>
      <c r="AG240" s="212"/>
      <c r="AH240" s="212"/>
      <c r="AI240" s="212"/>
      <c r="AJ240" s="212"/>
      <c r="AK240" s="212"/>
      <c r="AL240" s="212"/>
      <c r="AM240" s="212"/>
      <c r="AN240" s="212"/>
      <c r="AO240" s="212"/>
      <c r="AP240" s="212"/>
      <c r="AQ240" s="212"/>
      <c r="AR240" s="212"/>
      <c r="AS240" s="213"/>
      <c r="AT240" s="211"/>
      <c r="AU240" s="212"/>
      <c r="AV240" s="212"/>
      <c r="AW240" s="212"/>
      <c r="AX240" s="212"/>
      <c r="AY240" s="212"/>
      <c r="AZ240" s="212"/>
      <c r="BA240" s="212"/>
      <c r="BB240" s="212"/>
      <c r="BC240" s="212"/>
      <c r="BD240" s="212"/>
      <c r="BE240" s="212"/>
      <c r="BF240" s="212"/>
      <c r="BG240" s="212"/>
      <c r="BH240" s="213"/>
      <c r="BI240" s="99"/>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row>
    <row r="241" spans="1:221" s="6" customFormat="1" ht="16.5" customHeight="1">
      <c r="A241" s="36"/>
      <c r="B241" s="97"/>
      <c r="C241" s="202" t="s">
        <v>319</v>
      </c>
      <c r="D241" s="203"/>
      <c r="E241" s="203"/>
      <c r="F241" s="203"/>
      <c r="G241" s="203"/>
      <c r="H241" s="203"/>
      <c r="I241" s="203"/>
      <c r="J241" s="203"/>
      <c r="K241" s="203"/>
      <c r="L241" s="203"/>
      <c r="M241" s="203"/>
      <c r="N241" s="203"/>
      <c r="O241" s="204"/>
      <c r="P241" s="202" t="s">
        <v>319</v>
      </c>
      <c r="Q241" s="203"/>
      <c r="R241" s="203"/>
      <c r="S241" s="203"/>
      <c r="T241" s="203"/>
      <c r="U241" s="203"/>
      <c r="V241" s="203"/>
      <c r="W241" s="203"/>
      <c r="X241" s="203"/>
      <c r="Y241" s="203"/>
      <c r="Z241" s="203"/>
      <c r="AA241" s="203"/>
      <c r="AB241" s="203"/>
      <c r="AC241" s="203"/>
      <c r="AD241" s="204"/>
      <c r="AE241" s="202" t="s">
        <v>319</v>
      </c>
      <c r="AF241" s="203"/>
      <c r="AG241" s="203"/>
      <c r="AH241" s="203"/>
      <c r="AI241" s="203"/>
      <c r="AJ241" s="203"/>
      <c r="AK241" s="203"/>
      <c r="AL241" s="203"/>
      <c r="AM241" s="203"/>
      <c r="AN241" s="203"/>
      <c r="AO241" s="203"/>
      <c r="AP241" s="203"/>
      <c r="AQ241" s="203"/>
      <c r="AR241" s="203"/>
      <c r="AS241" s="204"/>
      <c r="AT241" s="202" t="s">
        <v>319</v>
      </c>
      <c r="AU241" s="203"/>
      <c r="AV241" s="203"/>
      <c r="AW241" s="203"/>
      <c r="AX241" s="203"/>
      <c r="AY241" s="203"/>
      <c r="AZ241" s="203"/>
      <c r="BA241" s="203"/>
      <c r="BB241" s="203"/>
      <c r="BC241" s="203"/>
      <c r="BD241" s="203"/>
      <c r="BE241" s="203"/>
      <c r="BF241" s="203"/>
      <c r="BG241" s="203"/>
      <c r="BH241" s="204"/>
      <c r="BI241" s="99"/>
      <c r="BJ241" s="4"/>
      <c r="BK241" s="4"/>
      <c r="BL241" s="4"/>
      <c r="BM241" s="4"/>
      <c r="BN241" s="4"/>
      <c r="BO241" s="4"/>
      <c r="BP241" s="26"/>
      <c r="BQ241" s="26"/>
      <c r="BR241" s="26"/>
      <c r="BS241" s="26"/>
      <c r="BT241" s="26"/>
      <c r="BU241" s="26"/>
      <c r="BV241" s="26"/>
      <c r="BW241" s="26"/>
      <c r="BX241" s="26"/>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row>
    <row r="242" spans="1:221" s="6" customFormat="1" ht="13.5" customHeight="1">
      <c r="A242" s="36"/>
      <c r="B242" s="97"/>
      <c r="C242" s="193"/>
      <c r="D242" s="194"/>
      <c r="E242" s="194"/>
      <c r="F242" s="194"/>
      <c r="G242" s="194"/>
      <c r="H242" s="194"/>
      <c r="I242" s="194"/>
      <c r="J242" s="194"/>
      <c r="K242" s="194"/>
      <c r="L242" s="194"/>
      <c r="M242" s="194"/>
      <c r="N242" s="194"/>
      <c r="O242" s="195"/>
      <c r="P242" s="193"/>
      <c r="Q242" s="194"/>
      <c r="R242" s="194"/>
      <c r="S242" s="194"/>
      <c r="T242" s="194"/>
      <c r="U242" s="194"/>
      <c r="V242" s="194"/>
      <c r="W242" s="194"/>
      <c r="X242" s="194"/>
      <c r="Y242" s="194"/>
      <c r="Z242" s="194"/>
      <c r="AA242" s="194"/>
      <c r="AB242" s="194"/>
      <c r="AC242" s="194"/>
      <c r="AD242" s="195"/>
      <c r="AE242" s="180"/>
      <c r="AF242" s="181"/>
      <c r="AG242" s="181"/>
      <c r="AH242" s="181"/>
      <c r="AI242" s="181"/>
      <c r="AJ242" s="181"/>
      <c r="AK242" s="181"/>
      <c r="AL242" s="181"/>
      <c r="AM242" s="181"/>
      <c r="AN242" s="181"/>
      <c r="AO242" s="181"/>
      <c r="AP242" s="181"/>
      <c r="AQ242" s="181"/>
      <c r="AR242" s="181"/>
      <c r="AS242" s="182"/>
      <c r="AT242" s="193"/>
      <c r="AU242" s="194"/>
      <c r="AV242" s="194"/>
      <c r="AW242" s="194"/>
      <c r="AX242" s="194"/>
      <c r="AY242" s="194"/>
      <c r="AZ242" s="194"/>
      <c r="BA242" s="194"/>
      <c r="BB242" s="194"/>
      <c r="BC242" s="194"/>
      <c r="BD242" s="194"/>
      <c r="BE242" s="194"/>
      <c r="BF242" s="194"/>
      <c r="BG242" s="194"/>
      <c r="BH242" s="195"/>
      <c r="BI242" s="99"/>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row>
    <row r="243" spans="1:221" s="6" customFormat="1" ht="13.5" customHeight="1">
      <c r="A243" s="36"/>
      <c r="B243" s="97"/>
      <c r="C243" s="196"/>
      <c r="D243" s="197"/>
      <c r="E243" s="197"/>
      <c r="F243" s="197"/>
      <c r="G243" s="197"/>
      <c r="H243" s="197"/>
      <c r="I243" s="197"/>
      <c r="J243" s="197"/>
      <c r="K243" s="197"/>
      <c r="L243" s="197"/>
      <c r="M243" s="197"/>
      <c r="N243" s="197"/>
      <c r="O243" s="198"/>
      <c r="P243" s="196"/>
      <c r="Q243" s="197"/>
      <c r="R243" s="197"/>
      <c r="S243" s="197"/>
      <c r="T243" s="197"/>
      <c r="U243" s="197"/>
      <c r="V243" s="197"/>
      <c r="W243" s="197"/>
      <c r="X243" s="197"/>
      <c r="Y243" s="197"/>
      <c r="Z243" s="197"/>
      <c r="AA243" s="197"/>
      <c r="AB243" s="197"/>
      <c r="AC243" s="197"/>
      <c r="AD243" s="198"/>
      <c r="AE243" s="183"/>
      <c r="AF243" s="184"/>
      <c r="AG243" s="184"/>
      <c r="AH243" s="184"/>
      <c r="AI243" s="184"/>
      <c r="AJ243" s="184"/>
      <c r="AK243" s="184"/>
      <c r="AL243" s="184"/>
      <c r="AM243" s="184"/>
      <c r="AN243" s="184"/>
      <c r="AO243" s="184"/>
      <c r="AP243" s="184"/>
      <c r="AQ243" s="184"/>
      <c r="AR243" s="184"/>
      <c r="AS243" s="185"/>
      <c r="AT243" s="196"/>
      <c r="AU243" s="197"/>
      <c r="AV243" s="197"/>
      <c r="AW243" s="197"/>
      <c r="AX243" s="197"/>
      <c r="AY243" s="197"/>
      <c r="AZ243" s="197"/>
      <c r="BA243" s="197"/>
      <c r="BB243" s="197"/>
      <c r="BC243" s="197"/>
      <c r="BD243" s="197"/>
      <c r="BE243" s="197"/>
      <c r="BF243" s="197"/>
      <c r="BG243" s="197"/>
      <c r="BH243" s="198"/>
      <c r="BI243" s="99"/>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row>
    <row r="244" spans="1:221" s="6" customFormat="1" ht="13.5" customHeight="1">
      <c r="A244" s="36"/>
      <c r="B244" s="97"/>
      <c r="C244" s="196"/>
      <c r="D244" s="197"/>
      <c r="E244" s="197"/>
      <c r="F244" s="197"/>
      <c r="G244" s="197"/>
      <c r="H244" s="197"/>
      <c r="I244" s="197"/>
      <c r="J244" s="197"/>
      <c r="K244" s="197"/>
      <c r="L244" s="197"/>
      <c r="M244" s="197"/>
      <c r="N244" s="197"/>
      <c r="O244" s="198"/>
      <c r="P244" s="196"/>
      <c r="Q244" s="197"/>
      <c r="R244" s="197"/>
      <c r="S244" s="197"/>
      <c r="T244" s="197"/>
      <c r="U244" s="197"/>
      <c r="V244" s="197"/>
      <c r="W244" s="197"/>
      <c r="X244" s="197"/>
      <c r="Y244" s="197"/>
      <c r="Z244" s="197"/>
      <c r="AA244" s="197"/>
      <c r="AB244" s="197"/>
      <c r="AC244" s="197"/>
      <c r="AD244" s="198"/>
      <c r="AE244" s="183"/>
      <c r="AF244" s="184"/>
      <c r="AG244" s="184"/>
      <c r="AH244" s="184"/>
      <c r="AI244" s="184"/>
      <c r="AJ244" s="184"/>
      <c r="AK244" s="184"/>
      <c r="AL244" s="184"/>
      <c r="AM244" s="184"/>
      <c r="AN244" s="184"/>
      <c r="AO244" s="184"/>
      <c r="AP244" s="184"/>
      <c r="AQ244" s="184"/>
      <c r="AR244" s="184"/>
      <c r="AS244" s="185"/>
      <c r="AT244" s="196"/>
      <c r="AU244" s="197"/>
      <c r="AV244" s="197"/>
      <c r="AW244" s="197"/>
      <c r="AX244" s="197"/>
      <c r="AY244" s="197"/>
      <c r="AZ244" s="197"/>
      <c r="BA244" s="197"/>
      <c r="BB244" s="197"/>
      <c r="BC244" s="197"/>
      <c r="BD244" s="197"/>
      <c r="BE244" s="197"/>
      <c r="BF244" s="197"/>
      <c r="BG244" s="197"/>
      <c r="BH244" s="198"/>
      <c r="BI244" s="99"/>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row>
    <row r="245" spans="1:221" s="6" customFormat="1" ht="13.5" customHeight="1">
      <c r="A245" s="36"/>
      <c r="B245" s="97"/>
      <c r="C245" s="196"/>
      <c r="D245" s="197"/>
      <c r="E245" s="197"/>
      <c r="F245" s="197"/>
      <c r="G245" s="197"/>
      <c r="H245" s="197"/>
      <c r="I245" s="197"/>
      <c r="J245" s="197"/>
      <c r="K245" s="197"/>
      <c r="L245" s="197"/>
      <c r="M245" s="197"/>
      <c r="N245" s="197"/>
      <c r="O245" s="198"/>
      <c r="P245" s="196"/>
      <c r="Q245" s="197"/>
      <c r="R245" s="197"/>
      <c r="S245" s="197"/>
      <c r="T245" s="197"/>
      <c r="U245" s="197"/>
      <c r="V245" s="197"/>
      <c r="W245" s="197"/>
      <c r="X245" s="197"/>
      <c r="Y245" s="197"/>
      <c r="Z245" s="197"/>
      <c r="AA245" s="197"/>
      <c r="AB245" s="197"/>
      <c r="AC245" s="197"/>
      <c r="AD245" s="198"/>
      <c r="AE245" s="183"/>
      <c r="AF245" s="184"/>
      <c r="AG245" s="184"/>
      <c r="AH245" s="184"/>
      <c r="AI245" s="184"/>
      <c r="AJ245" s="184"/>
      <c r="AK245" s="184"/>
      <c r="AL245" s="184"/>
      <c r="AM245" s="184"/>
      <c r="AN245" s="184"/>
      <c r="AO245" s="184"/>
      <c r="AP245" s="184"/>
      <c r="AQ245" s="184"/>
      <c r="AR245" s="184"/>
      <c r="AS245" s="185"/>
      <c r="AT245" s="196"/>
      <c r="AU245" s="197"/>
      <c r="AV245" s="197"/>
      <c r="AW245" s="197"/>
      <c r="AX245" s="197"/>
      <c r="AY245" s="197"/>
      <c r="AZ245" s="197"/>
      <c r="BA245" s="197"/>
      <c r="BB245" s="197"/>
      <c r="BC245" s="197"/>
      <c r="BD245" s="197"/>
      <c r="BE245" s="197"/>
      <c r="BF245" s="197"/>
      <c r="BG245" s="197"/>
      <c r="BH245" s="198"/>
      <c r="BI245" s="99"/>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row>
    <row r="246" spans="1:221" s="6" customFormat="1" ht="13.5" customHeight="1">
      <c r="A246" s="36"/>
      <c r="B246" s="97"/>
      <c r="C246" s="196"/>
      <c r="D246" s="197"/>
      <c r="E246" s="197"/>
      <c r="F246" s="197"/>
      <c r="G246" s="197"/>
      <c r="H246" s="197"/>
      <c r="I246" s="197"/>
      <c r="J246" s="197"/>
      <c r="K246" s="197"/>
      <c r="L246" s="197"/>
      <c r="M246" s="197"/>
      <c r="N246" s="197"/>
      <c r="O246" s="198"/>
      <c r="P246" s="196"/>
      <c r="Q246" s="197"/>
      <c r="R246" s="197"/>
      <c r="S246" s="197"/>
      <c r="T246" s="197"/>
      <c r="U246" s="197"/>
      <c r="V246" s="197"/>
      <c r="W246" s="197"/>
      <c r="X246" s="197"/>
      <c r="Y246" s="197"/>
      <c r="Z246" s="197"/>
      <c r="AA246" s="197"/>
      <c r="AB246" s="197"/>
      <c r="AC246" s="197"/>
      <c r="AD246" s="198"/>
      <c r="AE246" s="183"/>
      <c r="AF246" s="184"/>
      <c r="AG246" s="184"/>
      <c r="AH246" s="184"/>
      <c r="AI246" s="184"/>
      <c r="AJ246" s="184"/>
      <c r="AK246" s="184"/>
      <c r="AL246" s="184"/>
      <c r="AM246" s="184"/>
      <c r="AN246" s="184"/>
      <c r="AO246" s="184"/>
      <c r="AP246" s="184"/>
      <c r="AQ246" s="184"/>
      <c r="AR246" s="184"/>
      <c r="AS246" s="185"/>
      <c r="AT246" s="196"/>
      <c r="AU246" s="197"/>
      <c r="AV246" s="197"/>
      <c r="AW246" s="197"/>
      <c r="AX246" s="197"/>
      <c r="AY246" s="197"/>
      <c r="AZ246" s="197"/>
      <c r="BA246" s="197"/>
      <c r="BB246" s="197"/>
      <c r="BC246" s="197"/>
      <c r="BD246" s="197"/>
      <c r="BE246" s="197"/>
      <c r="BF246" s="197"/>
      <c r="BG246" s="197"/>
      <c r="BH246" s="198"/>
      <c r="BI246" s="99"/>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row>
    <row r="247" spans="1:221" s="6" customFormat="1" ht="13.5" customHeight="1">
      <c r="A247" s="36"/>
      <c r="B247" s="97"/>
      <c r="C247" s="196"/>
      <c r="D247" s="197"/>
      <c r="E247" s="197"/>
      <c r="F247" s="197"/>
      <c r="G247" s="197"/>
      <c r="H247" s="197"/>
      <c r="I247" s="197"/>
      <c r="J247" s="197"/>
      <c r="K247" s="197"/>
      <c r="L247" s="197"/>
      <c r="M247" s="197"/>
      <c r="N247" s="197"/>
      <c r="O247" s="198"/>
      <c r="P247" s="196"/>
      <c r="Q247" s="197"/>
      <c r="R247" s="197"/>
      <c r="S247" s="197"/>
      <c r="T247" s="197"/>
      <c r="U247" s="197"/>
      <c r="V247" s="197"/>
      <c r="W247" s="197"/>
      <c r="X247" s="197"/>
      <c r="Y247" s="197"/>
      <c r="Z247" s="197"/>
      <c r="AA247" s="197"/>
      <c r="AB247" s="197"/>
      <c r="AC247" s="197"/>
      <c r="AD247" s="198"/>
      <c r="AE247" s="183"/>
      <c r="AF247" s="184"/>
      <c r="AG247" s="184"/>
      <c r="AH247" s="184"/>
      <c r="AI247" s="184"/>
      <c r="AJ247" s="184"/>
      <c r="AK247" s="184"/>
      <c r="AL247" s="184"/>
      <c r="AM247" s="184"/>
      <c r="AN247" s="184"/>
      <c r="AO247" s="184"/>
      <c r="AP247" s="184"/>
      <c r="AQ247" s="184"/>
      <c r="AR247" s="184"/>
      <c r="AS247" s="185"/>
      <c r="AT247" s="196"/>
      <c r="AU247" s="197"/>
      <c r="AV247" s="197"/>
      <c r="AW247" s="197"/>
      <c r="AX247" s="197"/>
      <c r="AY247" s="197"/>
      <c r="AZ247" s="197"/>
      <c r="BA247" s="197"/>
      <c r="BB247" s="197"/>
      <c r="BC247" s="197"/>
      <c r="BD247" s="197"/>
      <c r="BE247" s="197"/>
      <c r="BF247" s="197"/>
      <c r="BG247" s="197"/>
      <c r="BH247" s="198"/>
      <c r="BI247" s="99"/>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row>
    <row r="248" spans="1:221" s="6" customFormat="1" ht="13.5" customHeight="1">
      <c r="A248" s="36"/>
      <c r="B248" s="97"/>
      <c r="C248" s="196"/>
      <c r="D248" s="197"/>
      <c r="E248" s="197"/>
      <c r="F248" s="197"/>
      <c r="G248" s="197"/>
      <c r="H248" s="197"/>
      <c r="I248" s="197"/>
      <c r="J248" s="197"/>
      <c r="K248" s="197"/>
      <c r="L248" s="197"/>
      <c r="M248" s="197"/>
      <c r="N248" s="197"/>
      <c r="O248" s="198"/>
      <c r="P248" s="196"/>
      <c r="Q248" s="197"/>
      <c r="R248" s="197"/>
      <c r="S248" s="197"/>
      <c r="T248" s="197"/>
      <c r="U248" s="197"/>
      <c r="V248" s="197"/>
      <c r="W248" s="197"/>
      <c r="X248" s="197"/>
      <c r="Y248" s="197"/>
      <c r="Z248" s="197"/>
      <c r="AA248" s="197"/>
      <c r="AB248" s="197"/>
      <c r="AC248" s="197"/>
      <c r="AD248" s="198"/>
      <c r="AE248" s="183"/>
      <c r="AF248" s="184"/>
      <c r="AG248" s="184"/>
      <c r="AH248" s="184"/>
      <c r="AI248" s="184"/>
      <c r="AJ248" s="184"/>
      <c r="AK248" s="184"/>
      <c r="AL248" s="184"/>
      <c r="AM248" s="184"/>
      <c r="AN248" s="184"/>
      <c r="AO248" s="184"/>
      <c r="AP248" s="184"/>
      <c r="AQ248" s="184"/>
      <c r="AR248" s="184"/>
      <c r="AS248" s="185"/>
      <c r="AT248" s="196"/>
      <c r="AU248" s="197"/>
      <c r="AV248" s="197"/>
      <c r="AW248" s="197"/>
      <c r="AX248" s="197"/>
      <c r="AY248" s="197"/>
      <c r="AZ248" s="197"/>
      <c r="BA248" s="197"/>
      <c r="BB248" s="197"/>
      <c r="BC248" s="197"/>
      <c r="BD248" s="197"/>
      <c r="BE248" s="197"/>
      <c r="BF248" s="197"/>
      <c r="BG248" s="197"/>
      <c r="BH248" s="198"/>
      <c r="BI248" s="99"/>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row>
    <row r="249" spans="1:221" s="6" customFormat="1" ht="13.5" customHeight="1">
      <c r="A249" s="36"/>
      <c r="B249" s="97"/>
      <c r="C249" s="196"/>
      <c r="D249" s="197"/>
      <c r="E249" s="197"/>
      <c r="F249" s="197"/>
      <c r="G249" s="197"/>
      <c r="H249" s="197"/>
      <c r="I249" s="197"/>
      <c r="J249" s="197"/>
      <c r="K249" s="197"/>
      <c r="L249" s="197"/>
      <c r="M249" s="197"/>
      <c r="N249" s="197"/>
      <c r="O249" s="198"/>
      <c r="P249" s="196"/>
      <c r="Q249" s="197"/>
      <c r="R249" s="197"/>
      <c r="S249" s="197"/>
      <c r="T249" s="197"/>
      <c r="U249" s="197"/>
      <c r="V249" s="197"/>
      <c r="W249" s="197"/>
      <c r="X249" s="197"/>
      <c r="Y249" s="197"/>
      <c r="Z249" s="197"/>
      <c r="AA249" s="197"/>
      <c r="AB249" s="197"/>
      <c r="AC249" s="197"/>
      <c r="AD249" s="198"/>
      <c r="AE249" s="183"/>
      <c r="AF249" s="184"/>
      <c r="AG249" s="184"/>
      <c r="AH249" s="184"/>
      <c r="AI249" s="184"/>
      <c r="AJ249" s="184"/>
      <c r="AK249" s="184"/>
      <c r="AL249" s="184"/>
      <c r="AM249" s="184"/>
      <c r="AN249" s="184"/>
      <c r="AO249" s="184"/>
      <c r="AP249" s="184"/>
      <c r="AQ249" s="184"/>
      <c r="AR249" s="184"/>
      <c r="AS249" s="185"/>
      <c r="AT249" s="196"/>
      <c r="AU249" s="197"/>
      <c r="AV249" s="197"/>
      <c r="AW249" s="197"/>
      <c r="AX249" s="197"/>
      <c r="AY249" s="197"/>
      <c r="AZ249" s="197"/>
      <c r="BA249" s="197"/>
      <c r="BB249" s="197"/>
      <c r="BC249" s="197"/>
      <c r="BD249" s="197"/>
      <c r="BE249" s="197"/>
      <c r="BF249" s="197"/>
      <c r="BG249" s="197"/>
      <c r="BH249" s="198"/>
      <c r="BI249" s="99"/>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row>
    <row r="250" spans="1:221" s="6" customFormat="1" ht="13.5" customHeight="1">
      <c r="A250" s="36"/>
      <c r="B250" s="97"/>
      <c r="C250" s="196"/>
      <c r="D250" s="197"/>
      <c r="E250" s="197"/>
      <c r="F250" s="197"/>
      <c r="G250" s="197"/>
      <c r="H250" s="197"/>
      <c r="I250" s="197"/>
      <c r="J250" s="197"/>
      <c r="K250" s="197"/>
      <c r="L250" s="197"/>
      <c r="M250" s="197"/>
      <c r="N250" s="197"/>
      <c r="O250" s="198"/>
      <c r="P250" s="196"/>
      <c r="Q250" s="197"/>
      <c r="R250" s="197"/>
      <c r="S250" s="197"/>
      <c r="T250" s="197"/>
      <c r="U250" s="197"/>
      <c r="V250" s="197"/>
      <c r="W250" s="197"/>
      <c r="X250" s="197"/>
      <c r="Y250" s="197"/>
      <c r="Z250" s="197"/>
      <c r="AA250" s="197"/>
      <c r="AB250" s="197"/>
      <c r="AC250" s="197"/>
      <c r="AD250" s="198"/>
      <c r="AE250" s="183"/>
      <c r="AF250" s="184"/>
      <c r="AG250" s="184"/>
      <c r="AH250" s="184"/>
      <c r="AI250" s="184"/>
      <c r="AJ250" s="184"/>
      <c r="AK250" s="184"/>
      <c r="AL250" s="184"/>
      <c r="AM250" s="184"/>
      <c r="AN250" s="184"/>
      <c r="AO250" s="184"/>
      <c r="AP250" s="184"/>
      <c r="AQ250" s="184"/>
      <c r="AR250" s="184"/>
      <c r="AS250" s="185"/>
      <c r="AT250" s="196"/>
      <c r="AU250" s="197"/>
      <c r="AV250" s="197"/>
      <c r="AW250" s="197"/>
      <c r="AX250" s="197"/>
      <c r="AY250" s="197"/>
      <c r="AZ250" s="197"/>
      <c r="BA250" s="197"/>
      <c r="BB250" s="197"/>
      <c r="BC250" s="197"/>
      <c r="BD250" s="197"/>
      <c r="BE250" s="197"/>
      <c r="BF250" s="197"/>
      <c r="BG250" s="197"/>
      <c r="BH250" s="198"/>
      <c r="BI250" s="99"/>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row>
    <row r="251" spans="1:221" s="6" customFormat="1" ht="13.5" customHeight="1">
      <c r="A251" s="36"/>
      <c r="B251" s="97"/>
      <c r="C251" s="196"/>
      <c r="D251" s="197"/>
      <c r="E251" s="197"/>
      <c r="F251" s="197"/>
      <c r="G251" s="197"/>
      <c r="H251" s="197"/>
      <c r="I251" s="197"/>
      <c r="J251" s="197"/>
      <c r="K251" s="197"/>
      <c r="L251" s="197"/>
      <c r="M251" s="197"/>
      <c r="N251" s="197"/>
      <c r="O251" s="198"/>
      <c r="P251" s="196"/>
      <c r="Q251" s="197"/>
      <c r="R251" s="197"/>
      <c r="S251" s="197"/>
      <c r="T251" s="197"/>
      <c r="U251" s="197"/>
      <c r="V251" s="197"/>
      <c r="W251" s="197"/>
      <c r="X251" s="197"/>
      <c r="Y251" s="197"/>
      <c r="Z251" s="197"/>
      <c r="AA251" s="197"/>
      <c r="AB251" s="197"/>
      <c r="AC251" s="197"/>
      <c r="AD251" s="198"/>
      <c r="AE251" s="183"/>
      <c r="AF251" s="184"/>
      <c r="AG251" s="184"/>
      <c r="AH251" s="184"/>
      <c r="AI251" s="184"/>
      <c r="AJ251" s="184"/>
      <c r="AK251" s="184"/>
      <c r="AL251" s="184"/>
      <c r="AM251" s="184"/>
      <c r="AN251" s="184"/>
      <c r="AO251" s="184"/>
      <c r="AP251" s="184"/>
      <c r="AQ251" s="184"/>
      <c r="AR251" s="184"/>
      <c r="AS251" s="185"/>
      <c r="AT251" s="196"/>
      <c r="AU251" s="197"/>
      <c r="AV251" s="197"/>
      <c r="AW251" s="197"/>
      <c r="AX251" s="197"/>
      <c r="AY251" s="197"/>
      <c r="AZ251" s="197"/>
      <c r="BA251" s="197"/>
      <c r="BB251" s="197"/>
      <c r="BC251" s="197"/>
      <c r="BD251" s="197"/>
      <c r="BE251" s="197"/>
      <c r="BF251" s="197"/>
      <c r="BG251" s="197"/>
      <c r="BH251" s="198"/>
      <c r="BI251" s="99"/>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row>
    <row r="252" spans="1:221" s="6" customFormat="1" ht="13.5" customHeight="1">
      <c r="A252" s="36"/>
      <c r="B252" s="97"/>
      <c r="C252" s="196"/>
      <c r="D252" s="197"/>
      <c r="E252" s="197"/>
      <c r="F252" s="197"/>
      <c r="G252" s="197"/>
      <c r="H252" s="197"/>
      <c r="I252" s="197"/>
      <c r="J252" s="197"/>
      <c r="K252" s="197"/>
      <c r="L252" s="197"/>
      <c r="M252" s="197"/>
      <c r="N252" s="197"/>
      <c r="O252" s="198"/>
      <c r="P252" s="196"/>
      <c r="Q252" s="197"/>
      <c r="R252" s="197"/>
      <c r="S252" s="197"/>
      <c r="T252" s="197"/>
      <c r="U252" s="197"/>
      <c r="V252" s="197"/>
      <c r="W252" s="197"/>
      <c r="X252" s="197"/>
      <c r="Y252" s="197"/>
      <c r="Z252" s="197"/>
      <c r="AA252" s="197"/>
      <c r="AB252" s="197"/>
      <c r="AC252" s="197"/>
      <c r="AD252" s="198"/>
      <c r="AE252" s="183"/>
      <c r="AF252" s="184"/>
      <c r="AG252" s="184"/>
      <c r="AH252" s="184"/>
      <c r="AI252" s="184"/>
      <c r="AJ252" s="184"/>
      <c r="AK252" s="184"/>
      <c r="AL252" s="184"/>
      <c r="AM252" s="184"/>
      <c r="AN252" s="184"/>
      <c r="AO252" s="184"/>
      <c r="AP252" s="184"/>
      <c r="AQ252" s="184"/>
      <c r="AR252" s="184"/>
      <c r="AS252" s="185"/>
      <c r="AT252" s="196"/>
      <c r="AU252" s="197"/>
      <c r="AV252" s="197"/>
      <c r="AW252" s="197"/>
      <c r="AX252" s="197"/>
      <c r="AY252" s="197"/>
      <c r="AZ252" s="197"/>
      <c r="BA252" s="197"/>
      <c r="BB252" s="197"/>
      <c r="BC252" s="197"/>
      <c r="BD252" s="197"/>
      <c r="BE252" s="197"/>
      <c r="BF252" s="197"/>
      <c r="BG252" s="197"/>
      <c r="BH252" s="198"/>
      <c r="BI252" s="99"/>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row>
    <row r="253" spans="1:221" s="6" customFormat="1" ht="13.5" customHeight="1">
      <c r="A253" s="36"/>
      <c r="B253" s="97"/>
      <c r="C253" s="196"/>
      <c r="D253" s="197"/>
      <c r="E253" s="197"/>
      <c r="F253" s="197"/>
      <c r="G253" s="197"/>
      <c r="H253" s="197"/>
      <c r="I253" s="197"/>
      <c r="J253" s="197"/>
      <c r="K253" s="197"/>
      <c r="L253" s="197"/>
      <c r="M253" s="197"/>
      <c r="N253" s="197"/>
      <c r="O253" s="198"/>
      <c r="P253" s="196"/>
      <c r="Q253" s="197"/>
      <c r="R253" s="197"/>
      <c r="S253" s="197"/>
      <c r="T253" s="197"/>
      <c r="U253" s="197"/>
      <c r="V253" s="197"/>
      <c r="W253" s="197"/>
      <c r="X253" s="197"/>
      <c r="Y253" s="197"/>
      <c r="Z253" s="197"/>
      <c r="AA253" s="197"/>
      <c r="AB253" s="197"/>
      <c r="AC253" s="197"/>
      <c r="AD253" s="198"/>
      <c r="AE253" s="183"/>
      <c r="AF253" s="184"/>
      <c r="AG253" s="184"/>
      <c r="AH253" s="184"/>
      <c r="AI253" s="184"/>
      <c r="AJ253" s="184"/>
      <c r="AK253" s="184"/>
      <c r="AL253" s="184"/>
      <c r="AM253" s="184"/>
      <c r="AN253" s="184"/>
      <c r="AO253" s="184"/>
      <c r="AP253" s="184"/>
      <c r="AQ253" s="184"/>
      <c r="AR253" s="184"/>
      <c r="AS253" s="185"/>
      <c r="AT253" s="196"/>
      <c r="AU253" s="197"/>
      <c r="AV253" s="197"/>
      <c r="AW253" s="197"/>
      <c r="AX253" s="197"/>
      <c r="AY253" s="197"/>
      <c r="AZ253" s="197"/>
      <c r="BA253" s="197"/>
      <c r="BB253" s="197"/>
      <c r="BC253" s="197"/>
      <c r="BD253" s="197"/>
      <c r="BE253" s="197"/>
      <c r="BF253" s="197"/>
      <c r="BG253" s="197"/>
      <c r="BH253" s="198"/>
      <c r="BI253" s="99"/>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row>
    <row r="254" spans="1:221" s="6" customFormat="1" ht="13.5" customHeight="1">
      <c r="A254" s="36"/>
      <c r="B254" s="97"/>
      <c r="C254" s="196"/>
      <c r="D254" s="197"/>
      <c r="E254" s="197"/>
      <c r="F254" s="197"/>
      <c r="G254" s="197"/>
      <c r="H254" s="197"/>
      <c r="I254" s="197"/>
      <c r="J254" s="197"/>
      <c r="K254" s="197"/>
      <c r="L254" s="197"/>
      <c r="M254" s="197"/>
      <c r="N254" s="197"/>
      <c r="O254" s="198"/>
      <c r="P254" s="196"/>
      <c r="Q254" s="197"/>
      <c r="R254" s="197"/>
      <c r="S254" s="197"/>
      <c r="T254" s="197"/>
      <c r="U254" s="197"/>
      <c r="V254" s="197"/>
      <c r="W254" s="197"/>
      <c r="X254" s="197"/>
      <c r="Y254" s="197"/>
      <c r="Z254" s="197"/>
      <c r="AA254" s="197"/>
      <c r="AB254" s="197"/>
      <c r="AC254" s="197"/>
      <c r="AD254" s="198"/>
      <c r="AE254" s="183"/>
      <c r="AF254" s="184"/>
      <c r="AG254" s="184"/>
      <c r="AH254" s="184"/>
      <c r="AI254" s="184"/>
      <c r="AJ254" s="184"/>
      <c r="AK254" s="184"/>
      <c r="AL254" s="184"/>
      <c r="AM254" s="184"/>
      <c r="AN254" s="184"/>
      <c r="AO254" s="184"/>
      <c r="AP254" s="184"/>
      <c r="AQ254" s="184"/>
      <c r="AR254" s="184"/>
      <c r="AS254" s="185"/>
      <c r="AT254" s="196"/>
      <c r="AU254" s="197"/>
      <c r="AV254" s="197"/>
      <c r="AW254" s="197"/>
      <c r="AX254" s="197"/>
      <c r="AY254" s="197"/>
      <c r="AZ254" s="197"/>
      <c r="BA254" s="197"/>
      <c r="BB254" s="197"/>
      <c r="BC254" s="197"/>
      <c r="BD254" s="197"/>
      <c r="BE254" s="197"/>
      <c r="BF254" s="197"/>
      <c r="BG254" s="197"/>
      <c r="BH254" s="198"/>
      <c r="BI254" s="99"/>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row>
    <row r="255" spans="1:221" s="6" customFormat="1" ht="13.5" customHeight="1">
      <c r="A255" s="36"/>
      <c r="B255" s="97"/>
      <c r="C255" s="199"/>
      <c r="D255" s="200"/>
      <c r="E255" s="200"/>
      <c r="F255" s="200"/>
      <c r="G255" s="200"/>
      <c r="H255" s="200"/>
      <c r="I255" s="200"/>
      <c r="J255" s="200"/>
      <c r="K255" s="200"/>
      <c r="L255" s="200"/>
      <c r="M255" s="200"/>
      <c r="N255" s="200"/>
      <c r="O255" s="201"/>
      <c r="P255" s="199"/>
      <c r="Q255" s="200"/>
      <c r="R255" s="200"/>
      <c r="S255" s="200"/>
      <c r="T255" s="200"/>
      <c r="U255" s="200"/>
      <c r="V255" s="200"/>
      <c r="W255" s="200"/>
      <c r="X255" s="200"/>
      <c r="Y255" s="200"/>
      <c r="Z255" s="200"/>
      <c r="AA255" s="200"/>
      <c r="AB255" s="200"/>
      <c r="AC255" s="200"/>
      <c r="AD255" s="201"/>
      <c r="AE255" s="186"/>
      <c r="AF255" s="187"/>
      <c r="AG255" s="187"/>
      <c r="AH255" s="187"/>
      <c r="AI255" s="187"/>
      <c r="AJ255" s="187"/>
      <c r="AK255" s="187"/>
      <c r="AL255" s="187"/>
      <c r="AM255" s="187"/>
      <c r="AN255" s="187"/>
      <c r="AO255" s="187"/>
      <c r="AP255" s="187"/>
      <c r="AQ255" s="187"/>
      <c r="AR255" s="187"/>
      <c r="AS255" s="188"/>
      <c r="AT255" s="199"/>
      <c r="AU255" s="200"/>
      <c r="AV255" s="200"/>
      <c r="AW255" s="200"/>
      <c r="AX255" s="200"/>
      <c r="AY255" s="200"/>
      <c r="AZ255" s="200"/>
      <c r="BA255" s="200"/>
      <c r="BB255" s="200"/>
      <c r="BC255" s="200"/>
      <c r="BD255" s="200"/>
      <c r="BE255" s="200"/>
      <c r="BF255" s="200"/>
      <c r="BG255" s="200"/>
      <c r="BH255" s="201"/>
      <c r="BI255" s="99"/>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row>
    <row r="256" spans="1:221" s="6" customFormat="1" ht="16.5" customHeight="1">
      <c r="A256" s="36"/>
      <c r="B256" s="97"/>
      <c r="C256" s="202" t="s">
        <v>319</v>
      </c>
      <c r="D256" s="203"/>
      <c r="E256" s="203"/>
      <c r="F256" s="203"/>
      <c r="G256" s="203"/>
      <c r="H256" s="203"/>
      <c r="I256" s="203"/>
      <c r="J256" s="203"/>
      <c r="K256" s="203"/>
      <c r="L256" s="203"/>
      <c r="M256" s="203"/>
      <c r="N256" s="203"/>
      <c r="O256" s="204"/>
      <c r="P256" s="202" t="s">
        <v>319</v>
      </c>
      <c r="Q256" s="203"/>
      <c r="R256" s="203"/>
      <c r="S256" s="203"/>
      <c r="T256" s="203"/>
      <c r="U256" s="203"/>
      <c r="V256" s="203"/>
      <c r="W256" s="203"/>
      <c r="X256" s="203"/>
      <c r="Y256" s="203"/>
      <c r="Z256" s="203"/>
      <c r="AA256" s="203"/>
      <c r="AB256" s="203"/>
      <c r="AC256" s="203"/>
      <c r="AD256" s="204"/>
      <c r="AE256" s="202" t="s">
        <v>319</v>
      </c>
      <c r="AF256" s="203"/>
      <c r="AG256" s="203"/>
      <c r="AH256" s="203"/>
      <c r="AI256" s="203"/>
      <c r="AJ256" s="203"/>
      <c r="AK256" s="203"/>
      <c r="AL256" s="203"/>
      <c r="AM256" s="203"/>
      <c r="AN256" s="203"/>
      <c r="AO256" s="203"/>
      <c r="AP256" s="203"/>
      <c r="AQ256" s="203"/>
      <c r="AR256" s="203"/>
      <c r="AS256" s="204"/>
      <c r="AT256" s="202" t="s">
        <v>319</v>
      </c>
      <c r="AU256" s="203"/>
      <c r="AV256" s="203"/>
      <c r="AW256" s="203"/>
      <c r="AX256" s="203"/>
      <c r="AY256" s="203"/>
      <c r="AZ256" s="203"/>
      <c r="BA256" s="203"/>
      <c r="BB256" s="203"/>
      <c r="BC256" s="203"/>
      <c r="BD256" s="203"/>
      <c r="BE256" s="203"/>
      <c r="BF256" s="203"/>
      <c r="BG256" s="203"/>
      <c r="BH256" s="204"/>
      <c r="BI256" s="99"/>
      <c r="BJ256" s="4"/>
      <c r="BK256" s="4"/>
      <c r="BL256" s="4"/>
      <c r="BM256" s="4"/>
      <c r="BN256" s="4"/>
      <c r="BO256" s="4"/>
      <c r="BP256" s="26"/>
      <c r="BQ256" s="26"/>
      <c r="BR256" s="26"/>
      <c r="BS256" s="26"/>
      <c r="BT256" s="26"/>
      <c r="BU256" s="26"/>
      <c r="BV256" s="26"/>
      <c r="BW256" s="26"/>
      <c r="BX256" s="26"/>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c r="HE256" s="4"/>
      <c r="HF256" s="4"/>
      <c r="HG256" s="4"/>
      <c r="HH256" s="4"/>
      <c r="HI256" s="4"/>
      <c r="HJ256" s="4"/>
      <c r="HK256" s="4"/>
      <c r="HL256" s="4"/>
      <c r="HM256" s="4"/>
    </row>
    <row r="257" spans="1:207" s="6" customFormat="1" ht="13.5" customHeight="1">
      <c r="A257" s="36"/>
      <c r="B257" s="97"/>
      <c r="C257" s="193"/>
      <c r="D257" s="194"/>
      <c r="E257" s="194"/>
      <c r="F257" s="194"/>
      <c r="G257" s="194"/>
      <c r="H257" s="194"/>
      <c r="I257" s="194"/>
      <c r="J257" s="194"/>
      <c r="K257" s="194"/>
      <c r="L257" s="194"/>
      <c r="M257" s="194"/>
      <c r="N257" s="194"/>
      <c r="O257" s="195"/>
      <c r="P257" s="193"/>
      <c r="Q257" s="194"/>
      <c r="R257" s="194"/>
      <c r="S257" s="194"/>
      <c r="T257" s="194"/>
      <c r="U257" s="194"/>
      <c r="V257" s="194"/>
      <c r="W257" s="194"/>
      <c r="X257" s="194"/>
      <c r="Y257" s="194"/>
      <c r="Z257" s="194"/>
      <c r="AA257" s="194"/>
      <c r="AB257" s="194"/>
      <c r="AC257" s="194"/>
      <c r="AD257" s="195"/>
      <c r="AE257" s="193"/>
      <c r="AF257" s="194"/>
      <c r="AG257" s="194"/>
      <c r="AH257" s="194"/>
      <c r="AI257" s="194"/>
      <c r="AJ257" s="194"/>
      <c r="AK257" s="194"/>
      <c r="AL257" s="194"/>
      <c r="AM257" s="194"/>
      <c r="AN257" s="194"/>
      <c r="AO257" s="194"/>
      <c r="AP257" s="194"/>
      <c r="AQ257" s="194"/>
      <c r="AR257" s="194"/>
      <c r="AS257" s="195"/>
      <c r="AT257" s="193"/>
      <c r="AU257" s="194"/>
      <c r="AV257" s="194"/>
      <c r="AW257" s="194"/>
      <c r="AX257" s="194"/>
      <c r="AY257" s="194"/>
      <c r="AZ257" s="194"/>
      <c r="BA257" s="194"/>
      <c r="BB257" s="194"/>
      <c r="BC257" s="194"/>
      <c r="BD257" s="194"/>
      <c r="BE257" s="194"/>
      <c r="BF257" s="194"/>
      <c r="BG257" s="194"/>
      <c r="BH257" s="195"/>
      <c r="BI257" s="99"/>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row>
    <row r="258" spans="1:207" s="6" customFormat="1" ht="13.5" customHeight="1">
      <c r="A258" s="36"/>
      <c r="B258" s="97"/>
      <c r="C258" s="196"/>
      <c r="D258" s="197"/>
      <c r="E258" s="197"/>
      <c r="F258" s="197"/>
      <c r="G258" s="197"/>
      <c r="H258" s="197"/>
      <c r="I258" s="197"/>
      <c r="J258" s="197"/>
      <c r="K258" s="197"/>
      <c r="L258" s="197"/>
      <c r="M258" s="197"/>
      <c r="N258" s="197"/>
      <c r="O258" s="198"/>
      <c r="P258" s="196"/>
      <c r="Q258" s="197"/>
      <c r="R258" s="197"/>
      <c r="S258" s="197"/>
      <c r="T258" s="197"/>
      <c r="U258" s="197"/>
      <c r="V258" s="197"/>
      <c r="W258" s="197"/>
      <c r="X258" s="197"/>
      <c r="Y258" s="197"/>
      <c r="Z258" s="197"/>
      <c r="AA258" s="197"/>
      <c r="AB258" s="197"/>
      <c r="AC258" s="197"/>
      <c r="AD258" s="198"/>
      <c r="AE258" s="196"/>
      <c r="AF258" s="197"/>
      <c r="AG258" s="197"/>
      <c r="AH258" s="197"/>
      <c r="AI258" s="197"/>
      <c r="AJ258" s="197"/>
      <c r="AK258" s="197"/>
      <c r="AL258" s="197"/>
      <c r="AM258" s="197"/>
      <c r="AN258" s="197"/>
      <c r="AO258" s="197"/>
      <c r="AP258" s="197"/>
      <c r="AQ258" s="197"/>
      <c r="AR258" s="197"/>
      <c r="AS258" s="198"/>
      <c r="AT258" s="196"/>
      <c r="AU258" s="197"/>
      <c r="AV258" s="197"/>
      <c r="AW258" s="197"/>
      <c r="AX258" s="197"/>
      <c r="AY258" s="197"/>
      <c r="AZ258" s="197"/>
      <c r="BA258" s="197"/>
      <c r="BB258" s="197"/>
      <c r="BC258" s="197"/>
      <c r="BD258" s="197"/>
      <c r="BE258" s="197"/>
      <c r="BF258" s="197"/>
      <c r="BG258" s="197"/>
      <c r="BH258" s="198"/>
      <c r="BI258" s="99"/>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row>
    <row r="259" spans="1:207" s="6" customFormat="1" ht="13.5" customHeight="1">
      <c r="A259" s="36"/>
      <c r="B259" s="97"/>
      <c r="C259" s="196"/>
      <c r="D259" s="197"/>
      <c r="E259" s="197"/>
      <c r="F259" s="197"/>
      <c r="G259" s="197"/>
      <c r="H259" s="197"/>
      <c r="I259" s="197"/>
      <c r="J259" s="197"/>
      <c r="K259" s="197"/>
      <c r="L259" s="197"/>
      <c r="M259" s="197"/>
      <c r="N259" s="197"/>
      <c r="O259" s="198"/>
      <c r="P259" s="196"/>
      <c r="Q259" s="197"/>
      <c r="R259" s="197"/>
      <c r="S259" s="197"/>
      <c r="T259" s="197"/>
      <c r="U259" s="197"/>
      <c r="V259" s="197"/>
      <c r="W259" s="197"/>
      <c r="X259" s="197"/>
      <c r="Y259" s="197"/>
      <c r="Z259" s="197"/>
      <c r="AA259" s="197"/>
      <c r="AB259" s="197"/>
      <c r="AC259" s="197"/>
      <c r="AD259" s="198"/>
      <c r="AE259" s="196"/>
      <c r="AF259" s="197"/>
      <c r="AG259" s="197"/>
      <c r="AH259" s="197"/>
      <c r="AI259" s="197"/>
      <c r="AJ259" s="197"/>
      <c r="AK259" s="197"/>
      <c r="AL259" s="197"/>
      <c r="AM259" s="197"/>
      <c r="AN259" s="197"/>
      <c r="AO259" s="197"/>
      <c r="AP259" s="197"/>
      <c r="AQ259" s="197"/>
      <c r="AR259" s="197"/>
      <c r="AS259" s="198"/>
      <c r="AT259" s="196"/>
      <c r="AU259" s="197"/>
      <c r="AV259" s="197"/>
      <c r="AW259" s="197"/>
      <c r="AX259" s="197"/>
      <c r="AY259" s="197"/>
      <c r="AZ259" s="197"/>
      <c r="BA259" s="197"/>
      <c r="BB259" s="197"/>
      <c r="BC259" s="197"/>
      <c r="BD259" s="197"/>
      <c r="BE259" s="197"/>
      <c r="BF259" s="197"/>
      <c r="BG259" s="197"/>
      <c r="BH259" s="198"/>
      <c r="BI259" s="99"/>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row>
    <row r="260" spans="1:207" s="6" customFormat="1" ht="13.5" customHeight="1">
      <c r="A260" s="36"/>
      <c r="B260" s="97"/>
      <c r="C260" s="196"/>
      <c r="D260" s="197"/>
      <c r="E260" s="197"/>
      <c r="F260" s="197"/>
      <c r="G260" s="197"/>
      <c r="H260" s="197"/>
      <c r="I260" s="197"/>
      <c r="J260" s="197"/>
      <c r="K260" s="197"/>
      <c r="L260" s="197"/>
      <c r="M260" s="197"/>
      <c r="N260" s="197"/>
      <c r="O260" s="198"/>
      <c r="P260" s="196"/>
      <c r="Q260" s="197"/>
      <c r="R260" s="197"/>
      <c r="S260" s="197"/>
      <c r="T260" s="197"/>
      <c r="U260" s="197"/>
      <c r="V260" s="197"/>
      <c r="W260" s="197"/>
      <c r="X260" s="197"/>
      <c r="Y260" s="197"/>
      <c r="Z260" s="197"/>
      <c r="AA260" s="197"/>
      <c r="AB260" s="197"/>
      <c r="AC260" s="197"/>
      <c r="AD260" s="198"/>
      <c r="AE260" s="196"/>
      <c r="AF260" s="197"/>
      <c r="AG260" s="197"/>
      <c r="AH260" s="197"/>
      <c r="AI260" s="197"/>
      <c r="AJ260" s="197"/>
      <c r="AK260" s="197"/>
      <c r="AL260" s="197"/>
      <c r="AM260" s="197"/>
      <c r="AN260" s="197"/>
      <c r="AO260" s="197"/>
      <c r="AP260" s="197"/>
      <c r="AQ260" s="197"/>
      <c r="AR260" s="197"/>
      <c r="AS260" s="198"/>
      <c r="AT260" s="196"/>
      <c r="AU260" s="197"/>
      <c r="AV260" s="197"/>
      <c r="AW260" s="197"/>
      <c r="AX260" s="197"/>
      <c r="AY260" s="197"/>
      <c r="AZ260" s="197"/>
      <c r="BA260" s="197"/>
      <c r="BB260" s="197"/>
      <c r="BC260" s="197"/>
      <c r="BD260" s="197"/>
      <c r="BE260" s="197"/>
      <c r="BF260" s="197"/>
      <c r="BG260" s="197"/>
      <c r="BH260" s="198"/>
      <c r="BI260" s="99"/>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row>
    <row r="261" spans="1:207" s="6" customFormat="1" ht="13.5" customHeight="1">
      <c r="A261" s="36"/>
      <c r="B261" s="97"/>
      <c r="C261" s="196"/>
      <c r="D261" s="197"/>
      <c r="E261" s="197"/>
      <c r="F261" s="197"/>
      <c r="G261" s="197"/>
      <c r="H261" s="197"/>
      <c r="I261" s="197"/>
      <c r="J261" s="197"/>
      <c r="K261" s="197"/>
      <c r="L261" s="197"/>
      <c r="M261" s="197"/>
      <c r="N261" s="197"/>
      <c r="O261" s="198"/>
      <c r="P261" s="196"/>
      <c r="Q261" s="197"/>
      <c r="R261" s="197"/>
      <c r="S261" s="197"/>
      <c r="T261" s="197"/>
      <c r="U261" s="197"/>
      <c r="V261" s="197"/>
      <c r="W261" s="197"/>
      <c r="X261" s="197"/>
      <c r="Y261" s="197"/>
      <c r="Z261" s="197"/>
      <c r="AA261" s="197"/>
      <c r="AB261" s="197"/>
      <c r="AC261" s="197"/>
      <c r="AD261" s="198"/>
      <c r="AE261" s="196"/>
      <c r="AF261" s="197"/>
      <c r="AG261" s="197"/>
      <c r="AH261" s="197"/>
      <c r="AI261" s="197"/>
      <c r="AJ261" s="197"/>
      <c r="AK261" s="197"/>
      <c r="AL261" s="197"/>
      <c r="AM261" s="197"/>
      <c r="AN261" s="197"/>
      <c r="AO261" s="197"/>
      <c r="AP261" s="197"/>
      <c r="AQ261" s="197"/>
      <c r="AR261" s="197"/>
      <c r="AS261" s="198"/>
      <c r="AT261" s="196"/>
      <c r="AU261" s="197"/>
      <c r="AV261" s="197"/>
      <c r="AW261" s="197"/>
      <c r="AX261" s="197"/>
      <c r="AY261" s="197"/>
      <c r="AZ261" s="197"/>
      <c r="BA261" s="197"/>
      <c r="BB261" s="197"/>
      <c r="BC261" s="197"/>
      <c r="BD261" s="197"/>
      <c r="BE261" s="197"/>
      <c r="BF261" s="197"/>
      <c r="BG261" s="197"/>
      <c r="BH261" s="198"/>
      <c r="BI261" s="99"/>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row>
    <row r="262" spans="1:207" s="6" customFormat="1" ht="13.5" customHeight="1">
      <c r="A262" s="36"/>
      <c r="B262" s="97"/>
      <c r="C262" s="196"/>
      <c r="D262" s="197"/>
      <c r="E262" s="197"/>
      <c r="F262" s="197"/>
      <c r="G262" s="197"/>
      <c r="H262" s="197"/>
      <c r="I262" s="197"/>
      <c r="J262" s="197"/>
      <c r="K262" s="197"/>
      <c r="L262" s="197"/>
      <c r="M262" s="197"/>
      <c r="N262" s="197"/>
      <c r="O262" s="198"/>
      <c r="P262" s="196"/>
      <c r="Q262" s="197"/>
      <c r="R262" s="197"/>
      <c r="S262" s="197"/>
      <c r="T262" s="197"/>
      <c r="U262" s="197"/>
      <c r="V262" s="197"/>
      <c r="W262" s="197"/>
      <c r="X262" s="197"/>
      <c r="Y262" s="197"/>
      <c r="Z262" s="197"/>
      <c r="AA262" s="197"/>
      <c r="AB262" s="197"/>
      <c r="AC262" s="197"/>
      <c r="AD262" s="198"/>
      <c r="AE262" s="196"/>
      <c r="AF262" s="197"/>
      <c r="AG262" s="197"/>
      <c r="AH262" s="197"/>
      <c r="AI262" s="197"/>
      <c r="AJ262" s="197"/>
      <c r="AK262" s="197"/>
      <c r="AL262" s="197"/>
      <c r="AM262" s="197"/>
      <c r="AN262" s="197"/>
      <c r="AO262" s="197"/>
      <c r="AP262" s="197"/>
      <c r="AQ262" s="197"/>
      <c r="AR262" s="197"/>
      <c r="AS262" s="198"/>
      <c r="AT262" s="196"/>
      <c r="AU262" s="197"/>
      <c r="AV262" s="197"/>
      <c r="AW262" s="197"/>
      <c r="AX262" s="197"/>
      <c r="AY262" s="197"/>
      <c r="AZ262" s="197"/>
      <c r="BA262" s="197"/>
      <c r="BB262" s="197"/>
      <c r="BC262" s="197"/>
      <c r="BD262" s="197"/>
      <c r="BE262" s="197"/>
      <c r="BF262" s="197"/>
      <c r="BG262" s="197"/>
      <c r="BH262" s="198"/>
      <c r="BI262" s="99"/>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row>
    <row r="263" spans="1:207" s="6" customFormat="1" ht="13.5" customHeight="1">
      <c r="A263" s="36"/>
      <c r="B263" s="97"/>
      <c r="C263" s="196"/>
      <c r="D263" s="197"/>
      <c r="E263" s="197"/>
      <c r="F263" s="197"/>
      <c r="G263" s="197"/>
      <c r="H263" s="197"/>
      <c r="I263" s="197"/>
      <c r="J263" s="197"/>
      <c r="K263" s="197"/>
      <c r="L263" s="197"/>
      <c r="M263" s="197"/>
      <c r="N263" s="197"/>
      <c r="O263" s="198"/>
      <c r="P263" s="196"/>
      <c r="Q263" s="197"/>
      <c r="R263" s="197"/>
      <c r="S263" s="197"/>
      <c r="T263" s="197"/>
      <c r="U263" s="197"/>
      <c r="V263" s="197"/>
      <c r="W263" s="197"/>
      <c r="X263" s="197"/>
      <c r="Y263" s="197"/>
      <c r="Z263" s="197"/>
      <c r="AA263" s="197"/>
      <c r="AB263" s="197"/>
      <c r="AC263" s="197"/>
      <c r="AD263" s="198"/>
      <c r="AE263" s="196"/>
      <c r="AF263" s="197"/>
      <c r="AG263" s="197"/>
      <c r="AH263" s="197"/>
      <c r="AI263" s="197"/>
      <c r="AJ263" s="197"/>
      <c r="AK263" s="197"/>
      <c r="AL263" s="197"/>
      <c r="AM263" s="197"/>
      <c r="AN263" s="197"/>
      <c r="AO263" s="197"/>
      <c r="AP263" s="197"/>
      <c r="AQ263" s="197"/>
      <c r="AR263" s="197"/>
      <c r="AS263" s="198"/>
      <c r="AT263" s="196"/>
      <c r="AU263" s="197"/>
      <c r="AV263" s="197"/>
      <c r="AW263" s="197"/>
      <c r="AX263" s="197"/>
      <c r="AY263" s="197"/>
      <c r="AZ263" s="197"/>
      <c r="BA263" s="197"/>
      <c r="BB263" s="197"/>
      <c r="BC263" s="197"/>
      <c r="BD263" s="197"/>
      <c r="BE263" s="197"/>
      <c r="BF263" s="197"/>
      <c r="BG263" s="197"/>
      <c r="BH263" s="198"/>
      <c r="BI263" s="99"/>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row>
    <row r="264" spans="1:207" s="6" customFormat="1" ht="13.5" customHeight="1">
      <c r="A264" s="36"/>
      <c r="B264" s="97"/>
      <c r="C264" s="196"/>
      <c r="D264" s="197"/>
      <c r="E264" s="197"/>
      <c r="F264" s="197"/>
      <c r="G264" s="197"/>
      <c r="H264" s="197"/>
      <c r="I264" s="197"/>
      <c r="J264" s="197"/>
      <c r="K264" s="197"/>
      <c r="L264" s="197"/>
      <c r="M264" s="197"/>
      <c r="N264" s="197"/>
      <c r="O264" s="198"/>
      <c r="P264" s="196"/>
      <c r="Q264" s="197"/>
      <c r="R264" s="197"/>
      <c r="S264" s="197"/>
      <c r="T264" s="197"/>
      <c r="U264" s="197"/>
      <c r="V264" s="197"/>
      <c r="W264" s="197"/>
      <c r="X264" s="197"/>
      <c r="Y264" s="197"/>
      <c r="Z264" s="197"/>
      <c r="AA264" s="197"/>
      <c r="AB264" s="197"/>
      <c r="AC264" s="197"/>
      <c r="AD264" s="198"/>
      <c r="AE264" s="196"/>
      <c r="AF264" s="197"/>
      <c r="AG264" s="197"/>
      <c r="AH264" s="197"/>
      <c r="AI264" s="197"/>
      <c r="AJ264" s="197"/>
      <c r="AK264" s="197"/>
      <c r="AL264" s="197"/>
      <c r="AM264" s="197"/>
      <c r="AN264" s="197"/>
      <c r="AO264" s="197"/>
      <c r="AP264" s="197"/>
      <c r="AQ264" s="197"/>
      <c r="AR264" s="197"/>
      <c r="AS264" s="198"/>
      <c r="AT264" s="196"/>
      <c r="AU264" s="197"/>
      <c r="AV264" s="197"/>
      <c r="AW264" s="197"/>
      <c r="AX264" s="197"/>
      <c r="AY264" s="197"/>
      <c r="AZ264" s="197"/>
      <c r="BA264" s="197"/>
      <c r="BB264" s="197"/>
      <c r="BC264" s="197"/>
      <c r="BD264" s="197"/>
      <c r="BE264" s="197"/>
      <c r="BF264" s="197"/>
      <c r="BG264" s="197"/>
      <c r="BH264" s="198"/>
      <c r="BI264" s="99"/>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row>
    <row r="265" spans="1:207" s="6" customFormat="1" ht="13.5" customHeight="1">
      <c r="A265" s="36"/>
      <c r="B265" s="97"/>
      <c r="C265" s="196"/>
      <c r="D265" s="197"/>
      <c r="E265" s="197"/>
      <c r="F265" s="197"/>
      <c r="G265" s="197"/>
      <c r="H265" s="197"/>
      <c r="I265" s="197"/>
      <c r="J265" s="197"/>
      <c r="K265" s="197"/>
      <c r="L265" s="197"/>
      <c r="M265" s="197"/>
      <c r="N265" s="197"/>
      <c r="O265" s="198"/>
      <c r="P265" s="196"/>
      <c r="Q265" s="197"/>
      <c r="R265" s="197"/>
      <c r="S265" s="197"/>
      <c r="T265" s="197"/>
      <c r="U265" s="197"/>
      <c r="V265" s="197"/>
      <c r="W265" s="197"/>
      <c r="X265" s="197"/>
      <c r="Y265" s="197"/>
      <c r="Z265" s="197"/>
      <c r="AA265" s="197"/>
      <c r="AB265" s="197"/>
      <c r="AC265" s="197"/>
      <c r="AD265" s="198"/>
      <c r="AE265" s="196"/>
      <c r="AF265" s="197"/>
      <c r="AG265" s="197"/>
      <c r="AH265" s="197"/>
      <c r="AI265" s="197"/>
      <c r="AJ265" s="197"/>
      <c r="AK265" s="197"/>
      <c r="AL265" s="197"/>
      <c r="AM265" s="197"/>
      <c r="AN265" s="197"/>
      <c r="AO265" s="197"/>
      <c r="AP265" s="197"/>
      <c r="AQ265" s="197"/>
      <c r="AR265" s="197"/>
      <c r="AS265" s="198"/>
      <c r="AT265" s="196"/>
      <c r="AU265" s="197"/>
      <c r="AV265" s="197"/>
      <c r="AW265" s="197"/>
      <c r="AX265" s="197"/>
      <c r="AY265" s="197"/>
      <c r="AZ265" s="197"/>
      <c r="BA265" s="197"/>
      <c r="BB265" s="197"/>
      <c r="BC265" s="197"/>
      <c r="BD265" s="197"/>
      <c r="BE265" s="197"/>
      <c r="BF265" s="197"/>
      <c r="BG265" s="197"/>
      <c r="BH265" s="198"/>
      <c r="BI265" s="99"/>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row>
    <row r="266" spans="1:207" s="6" customFormat="1" ht="13.5" customHeight="1">
      <c r="A266" s="36"/>
      <c r="B266" s="97"/>
      <c r="C266" s="196"/>
      <c r="D266" s="197"/>
      <c r="E266" s="197"/>
      <c r="F266" s="197"/>
      <c r="G266" s="197"/>
      <c r="H266" s="197"/>
      <c r="I266" s="197"/>
      <c r="J266" s="197"/>
      <c r="K266" s="197"/>
      <c r="L266" s="197"/>
      <c r="M266" s="197"/>
      <c r="N266" s="197"/>
      <c r="O266" s="198"/>
      <c r="P266" s="196"/>
      <c r="Q266" s="197"/>
      <c r="R266" s="197"/>
      <c r="S266" s="197"/>
      <c r="T266" s="197"/>
      <c r="U266" s="197"/>
      <c r="V266" s="197"/>
      <c r="W266" s="197"/>
      <c r="X266" s="197"/>
      <c r="Y266" s="197"/>
      <c r="Z266" s="197"/>
      <c r="AA266" s="197"/>
      <c r="AB266" s="197"/>
      <c r="AC266" s="197"/>
      <c r="AD266" s="198"/>
      <c r="AE266" s="196"/>
      <c r="AF266" s="197"/>
      <c r="AG266" s="197"/>
      <c r="AH266" s="197"/>
      <c r="AI266" s="197"/>
      <c r="AJ266" s="197"/>
      <c r="AK266" s="197"/>
      <c r="AL266" s="197"/>
      <c r="AM266" s="197"/>
      <c r="AN266" s="197"/>
      <c r="AO266" s="197"/>
      <c r="AP266" s="197"/>
      <c r="AQ266" s="197"/>
      <c r="AR266" s="197"/>
      <c r="AS266" s="198"/>
      <c r="AT266" s="196"/>
      <c r="AU266" s="197"/>
      <c r="AV266" s="197"/>
      <c r="AW266" s="197"/>
      <c r="AX266" s="197"/>
      <c r="AY266" s="197"/>
      <c r="AZ266" s="197"/>
      <c r="BA266" s="197"/>
      <c r="BB266" s="197"/>
      <c r="BC266" s="197"/>
      <c r="BD266" s="197"/>
      <c r="BE266" s="197"/>
      <c r="BF266" s="197"/>
      <c r="BG266" s="197"/>
      <c r="BH266" s="198"/>
      <c r="BI266" s="99"/>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row>
    <row r="267" spans="1:207" s="6" customFormat="1" ht="13.5" customHeight="1">
      <c r="A267" s="36"/>
      <c r="B267" s="97"/>
      <c r="C267" s="196"/>
      <c r="D267" s="197"/>
      <c r="E267" s="197"/>
      <c r="F267" s="197"/>
      <c r="G267" s="197"/>
      <c r="H267" s="197"/>
      <c r="I267" s="197"/>
      <c r="J267" s="197"/>
      <c r="K267" s="197"/>
      <c r="L267" s="197"/>
      <c r="M267" s="197"/>
      <c r="N267" s="197"/>
      <c r="O267" s="198"/>
      <c r="P267" s="196"/>
      <c r="Q267" s="197"/>
      <c r="R267" s="197"/>
      <c r="S267" s="197"/>
      <c r="T267" s="197"/>
      <c r="U267" s="197"/>
      <c r="V267" s="197"/>
      <c r="W267" s="197"/>
      <c r="X267" s="197"/>
      <c r="Y267" s="197"/>
      <c r="Z267" s="197"/>
      <c r="AA267" s="197"/>
      <c r="AB267" s="197"/>
      <c r="AC267" s="197"/>
      <c r="AD267" s="198"/>
      <c r="AE267" s="196"/>
      <c r="AF267" s="197"/>
      <c r="AG267" s="197"/>
      <c r="AH267" s="197"/>
      <c r="AI267" s="197"/>
      <c r="AJ267" s="197"/>
      <c r="AK267" s="197"/>
      <c r="AL267" s="197"/>
      <c r="AM267" s="197"/>
      <c r="AN267" s="197"/>
      <c r="AO267" s="197"/>
      <c r="AP267" s="197"/>
      <c r="AQ267" s="197"/>
      <c r="AR267" s="197"/>
      <c r="AS267" s="198"/>
      <c r="AT267" s="196"/>
      <c r="AU267" s="197"/>
      <c r="AV267" s="197"/>
      <c r="AW267" s="197"/>
      <c r="AX267" s="197"/>
      <c r="AY267" s="197"/>
      <c r="AZ267" s="197"/>
      <c r="BA267" s="197"/>
      <c r="BB267" s="197"/>
      <c r="BC267" s="197"/>
      <c r="BD267" s="197"/>
      <c r="BE267" s="197"/>
      <c r="BF267" s="197"/>
      <c r="BG267" s="197"/>
      <c r="BH267" s="198"/>
      <c r="BI267" s="99"/>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row>
    <row r="268" spans="1:207" s="6" customFormat="1" ht="13.5" customHeight="1">
      <c r="A268" s="36"/>
      <c r="B268" s="97"/>
      <c r="C268" s="196"/>
      <c r="D268" s="197"/>
      <c r="E268" s="197"/>
      <c r="F268" s="197"/>
      <c r="G268" s="197"/>
      <c r="H268" s="197"/>
      <c r="I268" s="197"/>
      <c r="J268" s="197"/>
      <c r="K268" s="197"/>
      <c r="L268" s="197"/>
      <c r="M268" s="197"/>
      <c r="N268" s="197"/>
      <c r="O268" s="198"/>
      <c r="P268" s="196"/>
      <c r="Q268" s="197"/>
      <c r="R268" s="197"/>
      <c r="S268" s="197"/>
      <c r="T268" s="197"/>
      <c r="U268" s="197"/>
      <c r="V268" s="197"/>
      <c r="W268" s="197"/>
      <c r="X268" s="197"/>
      <c r="Y268" s="197"/>
      <c r="Z268" s="197"/>
      <c r="AA268" s="197"/>
      <c r="AB268" s="197"/>
      <c r="AC268" s="197"/>
      <c r="AD268" s="198"/>
      <c r="AE268" s="196"/>
      <c r="AF268" s="197"/>
      <c r="AG268" s="197"/>
      <c r="AH268" s="197"/>
      <c r="AI268" s="197"/>
      <c r="AJ268" s="197"/>
      <c r="AK268" s="197"/>
      <c r="AL268" s="197"/>
      <c r="AM268" s="197"/>
      <c r="AN268" s="197"/>
      <c r="AO268" s="197"/>
      <c r="AP268" s="197"/>
      <c r="AQ268" s="197"/>
      <c r="AR268" s="197"/>
      <c r="AS268" s="198"/>
      <c r="AT268" s="196"/>
      <c r="AU268" s="197"/>
      <c r="AV268" s="197"/>
      <c r="AW268" s="197"/>
      <c r="AX268" s="197"/>
      <c r="AY268" s="197"/>
      <c r="AZ268" s="197"/>
      <c r="BA268" s="197"/>
      <c r="BB268" s="197"/>
      <c r="BC268" s="197"/>
      <c r="BD268" s="197"/>
      <c r="BE268" s="197"/>
      <c r="BF268" s="197"/>
      <c r="BG268" s="197"/>
      <c r="BH268" s="198"/>
      <c r="BI268" s="99"/>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row>
    <row r="269" spans="1:207" s="6" customFormat="1" ht="13.5" customHeight="1">
      <c r="A269" s="36"/>
      <c r="B269" s="97"/>
      <c r="C269" s="196"/>
      <c r="D269" s="197"/>
      <c r="E269" s="197"/>
      <c r="F269" s="197"/>
      <c r="G269" s="197"/>
      <c r="H269" s="197"/>
      <c r="I269" s="197"/>
      <c r="J269" s="197"/>
      <c r="K269" s="197"/>
      <c r="L269" s="197"/>
      <c r="M269" s="197"/>
      <c r="N269" s="197"/>
      <c r="O269" s="198"/>
      <c r="P269" s="196"/>
      <c r="Q269" s="197"/>
      <c r="R269" s="197"/>
      <c r="S269" s="197"/>
      <c r="T269" s="197"/>
      <c r="U269" s="197"/>
      <c r="V269" s="197"/>
      <c r="W269" s="197"/>
      <c r="X269" s="197"/>
      <c r="Y269" s="197"/>
      <c r="Z269" s="197"/>
      <c r="AA269" s="197"/>
      <c r="AB269" s="197"/>
      <c r="AC269" s="197"/>
      <c r="AD269" s="198"/>
      <c r="AE269" s="196"/>
      <c r="AF269" s="197"/>
      <c r="AG269" s="197"/>
      <c r="AH269" s="197"/>
      <c r="AI269" s="197"/>
      <c r="AJ269" s="197"/>
      <c r="AK269" s="197"/>
      <c r="AL269" s="197"/>
      <c r="AM269" s="197"/>
      <c r="AN269" s="197"/>
      <c r="AO269" s="197"/>
      <c r="AP269" s="197"/>
      <c r="AQ269" s="197"/>
      <c r="AR269" s="197"/>
      <c r="AS269" s="198"/>
      <c r="AT269" s="196"/>
      <c r="AU269" s="197"/>
      <c r="AV269" s="197"/>
      <c r="AW269" s="197"/>
      <c r="AX269" s="197"/>
      <c r="AY269" s="197"/>
      <c r="AZ269" s="197"/>
      <c r="BA269" s="197"/>
      <c r="BB269" s="197"/>
      <c r="BC269" s="197"/>
      <c r="BD269" s="197"/>
      <c r="BE269" s="197"/>
      <c r="BF269" s="197"/>
      <c r="BG269" s="197"/>
      <c r="BH269" s="198"/>
      <c r="BI269" s="99"/>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row>
    <row r="270" spans="1:207" s="6" customFormat="1" ht="13.5" customHeight="1">
      <c r="A270" s="36"/>
      <c r="B270" s="97"/>
      <c r="C270" s="199"/>
      <c r="D270" s="200"/>
      <c r="E270" s="200"/>
      <c r="F270" s="200"/>
      <c r="G270" s="200"/>
      <c r="H270" s="200"/>
      <c r="I270" s="200"/>
      <c r="J270" s="200"/>
      <c r="K270" s="200"/>
      <c r="L270" s="200"/>
      <c r="M270" s="200"/>
      <c r="N270" s="200"/>
      <c r="O270" s="201"/>
      <c r="P270" s="199"/>
      <c r="Q270" s="200"/>
      <c r="R270" s="200"/>
      <c r="S270" s="200"/>
      <c r="T270" s="200"/>
      <c r="U270" s="200"/>
      <c r="V270" s="200"/>
      <c r="W270" s="200"/>
      <c r="X270" s="200"/>
      <c r="Y270" s="200"/>
      <c r="Z270" s="200"/>
      <c r="AA270" s="200"/>
      <c r="AB270" s="200"/>
      <c r="AC270" s="200"/>
      <c r="AD270" s="201"/>
      <c r="AE270" s="199"/>
      <c r="AF270" s="200"/>
      <c r="AG270" s="200"/>
      <c r="AH270" s="200"/>
      <c r="AI270" s="200"/>
      <c r="AJ270" s="200"/>
      <c r="AK270" s="200"/>
      <c r="AL270" s="200"/>
      <c r="AM270" s="200"/>
      <c r="AN270" s="200"/>
      <c r="AO270" s="200"/>
      <c r="AP270" s="200"/>
      <c r="AQ270" s="200"/>
      <c r="AR270" s="200"/>
      <c r="AS270" s="201"/>
      <c r="AT270" s="199"/>
      <c r="AU270" s="200"/>
      <c r="AV270" s="200"/>
      <c r="AW270" s="200"/>
      <c r="AX270" s="200"/>
      <c r="AY270" s="200"/>
      <c r="AZ270" s="200"/>
      <c r="BA270" s="200"/>
      <c r="BB270" s="200"/>
      <c r="BC270" s="200"/>
      <c r="BD270" s="200"/>
      <c r="BE270" s="200"/>
      <c r="BF270" s="200"/>
      <c r="BG270" s="200"/>
      <c r="BH270" s="201"/>
      <c r="BI270" s="99"/>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row>
    <row r="271" spans="1:207" s="6" customFormat="1" ht="16.5" customHeight="1">
      <c r="A271" s="36"/>
      <c r="B271" s="97"/>
      <c r="C271" s="202" t="s">
        <v>319</v>
      </c>
      <c r="D271" s="203"/>
      <c r="E271" s="203"/>
      <c r="F271" s="203"/>
      <c r="G271" s="203"/>
      <c r="H271" s="203"/>
      <c r="I271" s="203"/>
      <c r="J271" s="203"/>
      <c r="K271" s="203"/>
      <c r="L271" s="203"/>
      <c r="M271" s="203"/>
      <c r="N271" s="203"/>
      <c r="O271" s="204"/>
      <c r="P271" s="202" t="s">
        <v>319</v>
      </c>
      <c r="Q271" s="203"/>
      <c r="R271" s="203"/>
      <c r="S271" s="203"/>
      <c r="T271" s="203"/>
      <c r="U271" s="203"/>
      <c r="V271" s="203"/>
      <c r="W271" s="203"/>
      <c r="X271" s="203"/>
      <c r="Y271" s="203"/>
      <c r="Z271" s="203"/>
      <c r="AA271" s="203"/>
      <c r="AB271" s="203"/>
      <c r="AC271" s="203"/>
      <c r="AD271" s="204"/>
      <c r="AE271" s="202"/>
      <c r="AF271" s="203"/>
      <c r="AG271" s="203"/>
      <c r="AH271" s="203"/>
      <c r="AI271" s="203"/>
      <c r="AJ271" s="203"/>
      <c r="AK271" s="203"/>
      <c r="AL271" s="203"/>
      <c r="AM271" s="203"/>
      <c r="AN271" s="203"/>
      <c r="AO271" s="203"/>
      <c r="AP271" s="203"/>
      <c r="AQ271" s="203"/>
      <c r="AR271" s="203"/>
      <c r="AS271" s="204"/>
      <c r="AT271" s="202"/>
      <c r="AU271" s="203"/>
      <c r="AV271" s="203"/>
      <c r="AW271" s="203"/>
      <c r="AX271" s="203"/>
      <c r="AY271" s="203"/>
      <c r="AZ271" s="203"/>
      <c r="BA271" s="203"/>
      <c r="BB271" s="203"/>
      <c r="BC271" s="203"/>
      <c r="BD271" s="203"/>
      <c r="BE271" s="203"/>
      <c r="BF271" s="203"/>
      <c r="BG271" s="203"/>
      <c r="BH271" s="204"/>
      <c r="BI271" s="99"/>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row>
    <row r="272" spans="1:207" s="6" customFormat="1" ht="13.5" customHeight="1">
      <c r="A272" s="36"/>
      <c r="B272" s="97"/>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98"/>
      <c r="AS272" s="98"/>
      <c r="AT272" s="98"/>
      <c r="AU272" s="98"/>
      <c r="AV272" s="98"/>
      <c r="AW272" s="98"/>
      <c r="AX272" s="98"/>
      <c r="AY272" s="98"/>
      <c r="AZ272" s="98"/>
      <c r="BA272" s="98"/>
      <c r="BB272" s="98"/>
      <c r="BC272" s="98"/>
      <c r="BD272" s="98"/>
      <c r="BE272" s="98"/>
      <c r="BF272" s="98"/>
      <c r="BG272" s="98"/>
      <c r="BH272" s="98"/>
      <c r="BI272" s="99"/>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row>
    <row r="273" spans="1:207" s="6" customFormat="1" ht="13.5" customHeight="1">
      <c r="A273" s="36"/>
      <c r="B273" s="97"/>
      <c r="C273" s="98" t="s">
        <v>204</v>
      </c>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c r="AK273" s="98"/>
      <c r="AL273" s="98"/>
      <c r="AM273" s="98"/>
      <c r="AN273" s="98"/>
      <c r="AO273" s="98"/>
      <c r="AP273" s="98"/>
      <c r="AQ273" s="98"/>
      <c r="AR273" s="98"/>
      <c r="AS273" s="98"/>
      <c r="AT273" s="98"/>
      <c r="AU273" s="98"/>
      <c r="AV273" s="98"/>
      <c r="AW273" s="98"/>
      <c r="AX273" s="98"/>
      <c r="AY273" s="98"/>
      <c r="AZ273" s="98"/>
      <c r="BA273" s="98"/>
      <c r="BB273" s="98"/>
      <c r="BC273" s="98"/>
      <c r="BD273" s="98"/>
      <c r="BE273" s="98"/>
      <c r="BF273" s="98"/>
      <c r="BG273" s="98"/>
      <c r="BH273" s="98"/>
      <c r="BI273" s="99"/>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row>
    <row r="274" spans="1:207" s="6" customFormat="1" ht="13.5" customHeight="1">
      <c r="A274" s="36"/>
      <c r="B274" s="97"/>
      <c r="C274" s="205"/>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c r="AA274" s="206"/>
      <c r="AB274" s="206"/>
      <c r="AC274" s="206"/>
      <c r="AD274" s="206"/>
      <c r="AE274" s="206"/>
      <c r="AF274" s="206"/>
      <c r="AG274" s="206"/>
      <c r="AH274" s="206"/>
      <c r="AI274" s="206"/>
      <c r="AJ274" s="206"/>
      <c r="AK274" s="206"/>
      <c r="AL274" s="206"/>
      <c r="AM274" s="206"/>
      <c r="AN274" s="206"/>
      <c r="AO274" s="206"/>
      <c r="AP274" s="206"/>
      <c r="AQ274" s="206"/>
      <c r="AR274" s="206"/>
      <c r="AS274" s="206"/>
      <c r="AT274" s="206"/>
      <c r="AU274" s="206"/>
      <c r="AV274" s="206"/>
      <c r="AW274" s="206"/>
      <c r="AX274" s="206"/>
      <c r="AY274" s="206"/>
      <c r="AZ274" s="206"/>
      <c r="BA274" s="206"/>
      <c r="BB274" s="206"/>
      <c r="BC274" s="206"/>
      <c r="BD274" s="206"/>
      <c r="BE274" s="206"/>
      <c r="BF274" s="206"/>
      <c r="BG274" s="206"/>
      <c r="BH274" s="207"/>
      <c r="BI274" s="99"/>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row>
    <row r="275" spans="1:207" s="6" customFormat="1" ht="13.5" customHeight="1">
      <c r="A275" s="36"/>
      <c r="B275" s="97"/>
      <c r="C275" s="208"/>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c r="AA275" s="209"/>
      <c r="AB275" s="209"/>
      <c r="AC275" s="209"/>
      <c r="AD275" s="209"/>
      <c r="AE275" s="209"/>
      <c r="AF275" s="209"/>
      <c r="AG275" s="209"/>
      <c r="AH275" s="209"/>
      <c r="AI275" s="209"/>
      <c r="AJ275" s="209"/>
      <c r="AK275" s="209"/>
      <c r="AL275" s="209"/>
      <c r="AM275" s="209"/>
      <c r="AN275" s="209"/>
      <c r="AO275" s="209"/>
      <c r="AP275" s="209"/>
      <c r="AQ275" s="209"/>
      <c r="AR275" s="209"/>
      <c r="AS275" s="209"/>
      <c r="AT275" s="209"/>
      <c r="AU275" s="209"/>
      <c r="AV275" s="209"/>
      <c r="AW275" s="209"/>
      <c r="AX275" s="209"/>
      <c r="AY275" s="209"/>
      <c r="AZ275" s="209"/>
      <c r="BA275" s="209"/>
      <c r="BB275" s="209"/>
      <c r="BC275" s="209"/>
      <c r="BD275" s="209"/>
      <c r="BE275" s="209"/>
      <c r="BF275" s="209"/>
      <c r="BG275" s="209"/>
      <c r="BH275" s="210"/>
      <c r="BI275" s="99"/>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row>
    <row r="276" spans="1:207" s="6" customFormat="1" ht="13.5" customHeight="1">
      <c r="A276" s="36"/>
      <c r="B276" s="97"/>
      <c r="C276" s="208"/>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c r="AA276" s="209"/>
      <c r="AB276" s="209"/>
      <c r="AC276" s="209"/>
      <c r="AD276" s="209"/>
      <c r="AE276" s="209"/>
      <c r="AF276" s="209"/>
      <c r="AG276" s="209"/>
      <c r="AH276" s="209"/>
      <c r="AI276" s="209"/>
      <c r="AJ276" s="209"/>
      <c r="AK276" s="209"/>
      <c r="AL276" s="209"/>
      <c r="AM276" s="209"/>
      <c r="AN276" s="209"/>
      <c r="AO276" s="209"/>
      <c r="AP276" s="209"/>
      <c r="AQ276" s="209"/>
      <c r="AR276" s="209"/>
      <c r="AS276" s="209"/>
      <c r="AT276" s="209"/>
      <c r="AU276" s="209"/>
      <c r="AV276" s="209"/>
      <c r="AW276" s="209"/>
      <c r="AX276" s="209"/>
      <c r="AY276" s="209"/>
      <c r="AZ276" s="209"/>
      <c r="BA276" s="209"/>
      <c r="BB276" s="209"/>
      <c r="BC276" s="209"/>
      <c r="BD276" s="209"/>
      <c r="BE276" s="209"/>
      <c r="BF276" s="209"/>
      <c r="BG276" s="209"/>
      <c r="BH276" s="210"/>
      <c r="BI276" s="99"/>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row>
    <row r="277" spans="1:207" s="6" customFormat="1" ht="13.5" customHeight="1">
      <c r="A277" s="36"/>
      <c r="B277" s="97"/>
      <c r="C277" s="208"/>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c r="AA277" s="209"/>
      <c r="AB277" s="209"/>
      <c r="AC277" s="209"/>
      <c r="AD277" s="209"/>
      <c r="AE277" s="209"/>
      <c r="AF277" s="209"/>
      <c r="AG277" s="209"/>
      <c r="AH277" s="209"/>
      <c r="AI277" s="209"/>
      <c r="AJ277" s="209"/>
      <c r="AK277" s="209"/>
      <c r="AL277" s="209"/>
      <c r="AM277" s="209"/>
      <c r="AN277" s="209"/>
      <c r="AO277" s="209"/>
      <c r="AP277" s="209"/>
      <c r="AQ277" s="209"/>
      <c r="AR277" s="209"/>
      <c r="AS277" s="209"/>
      <c r="AT277" s="209"/>
      <c r="AU277" s="209"/>
      <c r="AV277" s="209"/>
      <c r="AW277" s="209"/>
      <c r="AX277" s="209"/>
      <c r="AY277" s="209"/>
      <c r="AZ277" s="209"/>
      <c r="BA277" s="209"/>
      <c r="BB277" s="209"/>
      <c r="BC277" s="209"/>
      <c r="BD277" s="209"/>
      <c r="BE277" s="209"/>
      <c r="BF277" s="209"/>
      <c r="BG277" s="209"/>
      <c r="BH277" s="210"/>
      <c r="BI277" s="99"/>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row>
    <row r="278" spans="1:207" s="6" customFormat="1" ht="13.5" customHeight="1">
      <c r="A278" s="36"/>
      <c r="B278" s="97"/>
      <c r="C278" s="208"/>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c r="AA278" s="209"/>
      <c r="AB278" s="209"/>
      <c r="AC278" s="209"/>
      <c r="AD278" s="209"/>
      <c r="AE278" s="209"/>
      <c r="AF278" s="209"/>
      <c r="AG278" s="209"/>
      <c r="AH278" s="209"/>
      <c r="AI278" s="209"/>
      <c r="AJ278" s="209"/>
      <c r="AK278" s="209"/>
      <c r="AL278" s="209"/>
      <c r="AM278" s="209"/>
      <c r="AN278" s="209"/>
      <c r="AO278" s="209"/>
      <c r="AP278" s="209"/>
      <c r="AQ278" s="209"/>
      <c r="AR278" s="209"/>
      <c r="AS278" s="209"/>
      <c r="AT278" s="209"/>
      <c r="AU278" s="209"/>
      <c r="AV278" s="209"/>
      <c r="AW278" s="209"/>
      <c r="AX278" s="209"/>
      <c r="AY278" s="209"/>
      <c r="AZ278" s="209"/>
      <c r="BA278" s="209"/>
      <c r="BB278" s="209"/>
      <c r="BC278" s="209"/>
      <c r="BD278" s="209"/>
      <c r="BE278" s="209"/>
      <c r="BF278" s="209"/>
      <c r="BG278" s="209"/>
      <c r="BH278" s="210"/>
      <c r="BI278" s="99"/>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row>
    <row r="279" spans="1:207" s="6" customFormat="1" ht="13.5" customHeight="1">
      <c r="A279" s="36"/>
      <c r="B279" s="97"/>
      <c r="C279" s="208"/>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c r="AA279" s="209"/>
      <c r="AB279" s="209"/>
      <c r="AC279" s="209"/>
      <c r="AD279" s="209"/>
      <c r="AE279" s="209"/>
      <c r="AF279" s="209"/>
      <c r="AG279" s="209"/>
      <c r="AH279" s="209"/>
      <c r="AI279" s="209"/>
      <c r="AJ279" s="209"/>
      <c r="AK279" s="209"/>
      <c r="AL279" s="209"/>
      <c r="AM279" s="209"/>
      <c r="AN279" s="209"/>
      <c r="AO279" s="209"/>
      <c r="AP279" s="209"/>
      <c r="AQ279" s="209"/>
      <c r="AR279" s="209"/>
      <c r="AS279" s="209"/>
      <c r="AT279" s="209"/>
      <c r="AU279" s="209"/>
      <c r="AV279" s="209"/>
      <c r="AW279" s="209"/>
      <c r="AX279" s="209"/>
      <c r="AY279" s="209"/>
      <c r="AZ279" s="209"/>
      <c r="BA279" s="209"/>
      <c r="BB279" s="209"/>
      <c r="BC279" s="209"/>
      <c r="BD279" s="209"/>
      <c r="BE279" s="209"/>
      <c r="BF279" s="209"/>
      <c r="BG279" s="209"/>
      <c r="BH279" s="210"/>
      <c r="BI279" s="99"/>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row>
    <row r="280" spans="1:207" s="6" customFormat="1" ht="13.5" customHeight="1">
      <c r="A280" s="36"/>
      <c r="B280" s="97"/>
      <c r="C280" s="208"/>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c r="AA280" s="209"/>
      <c r="AB280" s="209"/>
      <c r="AC280" s="209"/>
      <c r="AD280" s="209"/>
      <c r="AE280" s="209"/>
      <c r="AF280" s="209"/>
      <c r="AG280" s="209"/>
      <c r="AH280" s="209"/>
      <c r="AI280" s="209"/>
      <c r="AJ280" s="209"/>
      <c r="AK280" s="209"/>
      <c r="AL280" s="209"/>
      <c r="AM280" s="209"/>
      <c r="AN280" s="209"/>
      <c r="AO280" s="209"/>
      <c r="AP280" s="209"/>
      <c r="AQ280" s="209"/>
      <c r="AR280" s="209"/>
      <c r="AS280" s="209"/>
      <c r="AT280" s="209"/>
      <c r="AU280" s="209"/>
      <c r="AV280" s="209"/>
      <c r="AW280" s="209"/>
      <c r="AX280" s="209"/>
      <c r="AY280" s="209"/>
      <c r="AZ280" s="209"/>
      <c r="BA280" s="209"/>
      <c r="BB280" s="209"/>
      <c r="BC280" s="209"/>
      <c r="BD280" s="209"/>
      <c r="BE280" s="209"/>
      <c r="BF280" s="209"/>
      <c r="BG280" s="209"/>
      <c r="BH280" s="210"/>
      <c r="BI280" s="99"/>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row>
    <row r="281" spans="1:207" s="6" customFormat="1" ht="13.5" customHeight="1">
      <c r="A281" s="36"/>
      <c r="B281" s="97"/>
      <c r="C281" s="208"/>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c r="AA281" s="209"/>
      <c r="AB281" s="209"/>
      <c r="AC281" s="209"/>
      <c r="AD281" s="209"/>
      <c r="AE281" s="209"/>
      <c r="AF281" s="209"/>
      <c r="AG281" s="209"/>
      <c r="AH281" s="209"/>
      <c r="AI281" s="209"/>
      <c r="AJ281" s="209"/>
      <c r="AK281" s="209"/>
      <c r="AL281" s="209"/>
      <c r="AM281" s="209"/>
      <c r="AN281" s="209"/>
      <c r="AO281" s="209"/>
      <c r="AP281" s="209"/>
      <c r="AQ281" s="209"/>
      <c r="AR281" s="209"/>
      <c r="AS281" s="209"/>
      <c r="AT281" s="209"/>
      <c r="AU281" s="209"/>
      <c r="AV281" s="209"/>
      <c r="AW281" s="209"/>
      <c r="AX281" s="209"/>
      <c r="AY281" s="209"/>
      <c r="AZ281" s="209"/>
      <c r="BA281" s="209"/>
      <c r="BB281" s="209"/>
      <c r="BC281" s="209"/>
      <c r="BD281" s="209"/>
      <c r="BE281" s="209"/>
      <c r="BF281" s="209"/>
      <c r="BG281" s="209"/>
      <c r="BH281" s="210"/>
      <c r="BI281" s="99"/>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row>
    <row r="282" spans="1:207" s="6" customFormat="1" ht="13.5" customHeight="1">
      <c r="A282" s="36"/>
      <c r="B282" s="97"/>
      <c r="C282" s="208"/>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c r="AA282" s="209"/>
      <c r="AB282" s="209"/>
      <c r="AC282" s="209"/>
      <c r="AD282" s="209"/>
      <c r="AE282" s="209"/>
      <c r="AF282" s="209"/>
      <c r="AG282" s="209"/>
      <c r="AH282" s="209"/>
      <c r="AI282" s="209"/>
      <c r="AJ282" s="209"/>
      <c r="AK282" s="209"/>
      <c r="AL282" s="209"/>
      <c r="AM282" s="209"/>
      <c r="AN282" s="209"/>
      <c r="AO282" s="209"/>
      <c r="AP282" s="209"/>
      <c r="AQ282" s="209"/>
      <c r="AR282" s="209"/>
      <c r="AS282" s="209"/>
      <c r="AT282" s="209"/>
      <c r="AU282" s="209"/>
      <c r="AV282" s="209"/>
      <c r="AW282" s="209"/>
      <c r="AX282" s="209"/>
      <c r="AY282" s="209"/>
      <c r="AZ282" s="209"/>
      <c r="BA282" s="209"/>
      <c r="BB282" s="209"/>
      <c r="BC282" s="209"/>
      <c r="BD282" s="209"/>
      <c r="BE282" s="209"/>
      <c r="BF282" s="209"/>
      <c r="BG282" s="209"/>
      <c r="BH282" s="210"/>
      <c r="BI282" s="99"/>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row>
    <row r="283" spans="1:207" s="6" customFormat="1" ht="13.5" customHeight="1">
      <c r="A283" s="36"/>
      <c r="B283" s="97"/>
      <c r="C283" s="208"/>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c r="AA283" s="209"/>
      <c r="AB283" s="209"/>
      <c r="AC283" s="209"/>
      <c r="AD283" s="209"/>
      <c r="AE283" s="209"/>
      <c r="AF283" s="209"/>
      <c r="AG283" s="209"/>
      <c r="AH283" s="209"/>
      <c r="AI283" s="209"/>
      <c r="AJ283" s="209"/>
      <c r="AK283" s="209"/>
      <c r="AL283" s="209"/>
      <c r="AM283" s="209"/>
      <c r="AN283" s="209"/>
      <c r="AO283" s="209"/>
      <c r="AP283" s="209"/>
      <c r="AQ283" s="209"/>
      <c r="AR283" s="209"/>
      <c r="AS283" s="209"/>
      <c r="AT283" s="209"/>
      <c r="AU283" s="209"/>
      <c r="AV283" s="209"/>
      <c r="AW283" s="209"/>
      <c r="AX283" s="209"/>
      <c r="AY283" s="209"/>
      <c r="AZ283" s="209"/>
      <c r="BA283" s="209"/>
      <c r="BB283" s="209"/>
      <c r="BC283" s="209"/>
      <c r="BD283" s="209"/>
      <c r="BE283" s="209"/>
      <c r="BF283" s="209"/>
      <c r="BG283" s="209"/>
      <c r="BH283" s="210"/>
      <c r="BI283" s="99"/>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row>
    <row r="284" spans="1:207" s="6" customFormat="1" ht="13.5" customHeight="1">
      <c r="A284" s="36"/>
      <c r="B284" s="97"/>
      <c r="C284" s="208"/>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c r="AA284" s="209"/>
      <c r="AB284" s="209"/>
      <c r="AC284" s="209"/>
      <c r="AD284" s="209"/>
      <c r="AE284" s="209"/>
      <c r="AF284" s="209"/>
      <c r="AG284" s="209"/>
      <c r="AH284" s="209"/>
      <c r="AI284" s="209"/>
      <c r="AJ284" s="209"/>
      <c r="AK284" s="209"/>
      <c r="AL284" s="209"/>
      <c r="AM284" s="209"/>
      <c r="AN284" s="209"/>
      <c r="AO284" s="209"/>
      <c r="AP284" s="209"/>
      <c r="AQ284" s="209"/>
      <c r="AR284" s="209"/>
      <c r="AS284" s="209"/>
      <c r="AT284" s="209"/>
      <c r="AU284" s="209"/>
      <c r="AV284" s="209"/>
      <c r="AW284" s="209"/>
      <c r="AX284" s="209"/>
      <c r="AY284" s="209"/>
      <c r="AZ284" s="209"/>
      <c r="BA284" s="209"/>
      <c r="BB284" s="209"/>
      <c r="BC284" s="209"/>
      <c r="BD284" s="209"/>
      <c r="BE284" s="209"/>
      <c r="BF284" s="209"/>
      <c r="BG284" s="209"/>
      <c r="BH284" s="210"/>
      <c r="BI284" s="99"/>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row>
    <row r="285" spans="1:207" s="6" customFormat="1" ht="13.5" customHeight="1">
      <c r="A285" s="36"/>
      <c r="B285" s="97"/>
      <c r="C285" s="208"/>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c r="AA285" s="209"/>
      <c r="AB285" s="209"/>
      <c r="AC285" s="209"/>
      <c r="AD285" s="209"/>
      <c r="AE285" s="209"/>
      <c r="AF285" s="209"/>
      <c r="AG285" s="209"/>
      <c r="AH285" s="209"/>
      <c r="AI285" s="209"/>
      <c r="AJ285" s="209"/>
      <c r="AK285" s="209"/>
      <c r="AL285" s="209"/>
      <c r="AM285" s="209"/>
      <c r="AN285" s="209"/>
      <c r="AO285" s="209"/>
      <c r="AP285" s="209"/>
      <c r="AQ285" s="209"/>
      <c r="AR285" s="209"/>
      <c r="AS285" s="209"/>
      <c r="AT285" s="209"/>
      <c r="AU285" s="209"/>
      <c r="AV285" s="209"/>
      <c r="AW285" s="209"/>
      <c r="AX285" s="209"/>
      <c r="AY285" s="209"/>
      <c r="AZ285" s="209"/>
      <c r="BA285" s="209"/>
      <c r="BB285" s="209"/>
      <c r="BC285" s="209"/>
      <c r="BD285" s="209"/>
      <c r="BE285" s="209"/>
      <c r="BF285" s="209"/>
      <c r="BG285" s="209"/>
      <c r="BH285" s="210"/>
      <c r="BI285" s="99"/>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row>
    <row r="286" spans="1:207" s="6" customFormat="1" ht="13.5" customHeight="1">
      <c r="A286" s="36"/>
      <c r="B286" s="97"/>
      <c r="C286" s="208"/>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c r="AA286" s="209"/>
      <c r="AB286" s="209"/>
      <c r="AC286" s="209"/>
      <c r="AD286" s="209"/>
      <c r="AE286" s="209"/>
      <c r="AF286" s="209"/>
      <c r="AG286" s="209"/>
      <c r="AH286" s="209"/>
      <c r="AI286" s="209"/>
      <c r="AJ286" s="209"/>
      <c r="AK286" s="209"/>
      <c r="AL286" s="209"/>
      <c r="AM286" s="209"/>
      <c r="AN286" s="209"/>
      <c r="AO286" s="209"/>
      <c r="AP286" s="209"/>
      <c r="AQ286" s="209"/>
      <c r="AR286" s="209"/>
      <c r="AS286" s="209"/>
      <c r="AT286" s="209"/>
      <c r="AU286" s="209"/>
      <c r="AV286" s="209"/>
      <c r="AW286" s="209"/>
      <c r="AX286" s="209"/>
      <c r="AY286" s="209"/>
      <c r="AZ286" s="209"/>
      <c r="BA286" s="209"/>
      <c r="BB286" s="209"/>
      <c r="BC286" s="209"/>
      <c r="BD286" s="209"/>
      <c r="BE286" s="209"/>
      <c r="BF286" s="209"/>
      <c r="BG286" s="209"/>
      <c r="BH286" s="210"/>
      <c r="BI286" s="99"/>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row>
    <row r="287" spans="1:207" s="6" customFormat="1" ht="13.5" customHeight="1">
      <c r="A287" s="36"/>
      <c r="B287" s="97"/>
      <c r="C287" s="208"/>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c r="AA287" s="209"/>
      <c r="AB287" s="209"/>
      <c r="AC287" s="209"/>
      <c r="AD287" s="209"/>
      <c r="AE287" s="209"/>
      <c r="AF287" s="209"/>
      <c r="AG287" s="209"/>
      <c r="AH287" s="209"/>
      <c r="AI287" s="209"/>
      <c r="AJ287" s="209"/>
      <c r="AK287" s="209"/>
      <c r="AL287" s="209"/>
      <c r="AM287" s="209"/>
      <c r="AN287" s="209"/>
      <c r="AO287" s="209"/>
      <c r="AP287" s="209"/>
      <c r="AQ287" s="209"/>
      <c r="AR287" s="209"/>
      <c r="AS287" s="209"/>
      <c r="AT287" s="209"/>
      <c r="AU287" s="209"/>
      <c r="AV287" s="209"/>
      <c r="AW287" s="209"/>
      <c r="AX287" s="209"/>
      <c r="AY287" s="209"/>
      <c r="AZ287" s="209"/>
      <c r="BA287" s="209"/>
      <c r="BB287" s="209"/>
      <c r="BC287" s="209"/>
      <c r="BD287" s="209"/>
      <c r="BE287" s="209"/>
      <c r="BF287" s="209"/>
      <c r="BG287" s="209"/>
      <c r="BH287" s="210"/>
      <c r="BI287" s="99"/>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row>
    <row r="288" spans="1:207" s="6" customFormat="1" ht="13.5" customHeight="1">
      <c r="A288" s="36"/>
      <c r="B288" s="97"/>
      <c r="C288" s="208"/>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c r="AA288" s="209"/>
      <c r="AB288" s="209"/>
      <c r="AC288" s="209"/>
      <c r="AD288" s="209"/>
      <c r="AE288" s="209"/>
      <c r="AF288" s="209"/>
      <c r="AG288" s="209"/>
      <c r="AH288" s="209"/>
      <c r="AI288" s="209"/>
      <c r="AJ288" s="209"/>
      <c r="AK288" s="209"/>
      <c r="AL288" s="209"/>
      <c r="AM288" s="209"/>
      <c r="AN288" s="209"/>
      <c r="AO288" s="209"/>
      <c r="AP288" s="209"/>
      <c r="AQ288" s="209"/>
      <c r="AR288" s="209"/>
      <c r="AS288" s="209"/>
      <c r="AT288" s="209"/>
      <c r="AU288" s="209"/>
      <c r="AV288" s="209"/>
      <c r="AW288" s="209"/>
      <c r="AX288" s="209"/>
      <c r="AY288" s="209"/>
      <c r="AZ288" s="209"/>
      <c r="BA288" s="209"/>
      <c r="BB288" s="209"/>
      <c r="BC288" s="209"/>
      <c r="BD288" s="209"/>
      <c r="BE288" s="209"/>
      <c r="BF288" s="209"/>
      <c r="BG288" s="209"/>
      <c r="BH288" s="210"/>
      <c r="BI288" s="99"/>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row>
    <row r="289" spans="1:207" s="6" customFormat="1" ht="13.5" customHeight="1">
      <c r="A289" s="36"/>
      <c r="B289" s="97"/>
      <c r="C289" s="208"/>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c r="AA289" s="209"/>
      <c r="AB289" s="209"/>
      <c r="AC289" s="209"/>
      <c r="AD289" s="209"/>
      <c r="AE289" s="209"/>
      <c r="AF289" s="209"/>
      <c r="AG289" s="209"/>
      <c r="AH289" s="209"/>
      <c r="AI289" s="209"/>
      <c r="AJ289" s="209"/>
      <c r="AK289" s="209"/>
      <c r="AL289" s="209"/>
      <c r="AM289" s="209"/>
      <c r="AN289" s="209"/>
      <c r="AO289" s="209"/>
      <c r="AP289" s="209"/>
      <c r="AQ289" s="209"/>
      <c r="AR289" s="209"/>
      <c r="AS289" s="209"/>
      <c r="AT289" s="209"/>
      <c r="AU289" s="209"/>
      <c r="AV289" s="209"/>
      <c r="AW289" s="209"/>
      <c r="AX289" s="209"/>
      <c r="AY289" s="209"/>
      <c r="AZ289" s="209"/>
      <c r="BA289" s="209"/>
      <c r="BB289" s="209"/>
      <c r="BC289" s="209"/>
      <c r="BD289" s="209"/>
      <c r="BE289" s="209"/>
      <c r="BF289" s="209"/>
      <c r="BG289" s="209"/>
      <c r="BH289" s="210"/>
      <c r="BI289" s="99"/>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row>
    <row r="290" spans="1:207" s="6" customFormat="1" ht="13.5" customHeight="1">
      <c r="A290" s="36"/>
      <c r="B290" s="97"/>
      <c r="C290" s="208"/>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c r="AA290" s="209"/>
      <c r="AB290" s="209"/>
      <c r="AC290" s="209"/>
      <c r="AD290" s="209"/>
      <c r="AE290" s="209"/>
      <c r="AF290" s="209"/>
      <c r="AG290" s="209"/>
      <c r="AH290" s="209"/>
      <c r="AI290" s="209"/>
      <c r="AJ290" s="209"/>
      <c r="AK290" s="209"/>
      <c r="AL290" s="209"/>
      <c r="AM290" s="209"/>
      <c r="AN290" s="209"/>
      <c r="AO290" s="209"/>
      <c r="AP290" s="209"/>
      <c r="AQ290" s="209"/>
      <c r="AR290" s="209"/>
      <c r="AS290" s="209"/>
      <c r="AT290" s="209"/>
      <c r="AU290" s="209"/>
      <c r="AV290" s="209"/>
      <c r="AW290" s="209"/>
      <c r="AX290" s="209"/>
      <c r="AY290" s="209"/>
      <c r="AZ290" s="209"/>
      <c r="BA290" s="209"/>
      <c r="BB290" s="209"/>
      <c r="BC290" s="209"/>
      <c r="BD290" s="209"/>
      <c r="BE290" s="209"/>
      <c r="BF290" s="209"/>
      <c r="BG290" s="209"/>
      <c r="BH290" s="210"/>
      <c r="BI290" s="99"/>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row>
    <row r="291" spans="1:207" s="6" customFormat="1" ht="13.5" customHeight="1">
      <c r="A291" s="36"/>
      <c r="B291" s="97"/>
      <c r="C291" s="208"/>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c r="AA291" s="209"/>
      <c r="AB291" s="209"/>
      <c r="AC291" s="209"/>
      <c r="AD291" s="209"/>
      <c r="AE291" s="209"/>
      <c r="AF291" s="209"/>
      <c r="AG291" s="209"/>
      <c r="AH291" s="209"/>
      <c r="AI291" s="209"/>
      <c r="AJ291" s="209"/>
      <c r="AK291" s="209"/>
      <c r="AL291" s="209"/>
      <c r="AM291" s="209"/>
      <c r="AN291" s="209"/>
      <c r="AO291" s="209"/>
      <c r="AP291" s="209"/>
      <c r="AQ291" s="209"/>
      <c r="AR291" s="209"/>
      <c r="AS291" s="209"/>
      <c r="AT291" s="209"/>
      <c r="AU291" s="209"/>
      <c r="AV291" s="209"/>
      <c r="AW291" s="209"/>
      <c r="AX291" s="209"/>
      <c r="AY291" s="209"/>
      <c r="AZ291" s="209"/>
      <c r="BA291" s="209"/>
      <c r="BB291" s="209"/>
      <c r="BC291" s="209"/>
      <c r="BD291" s="209"/>
      <c r="BE291" s="209"/>
      <c r="BF291" s="209"/>
      <c r="BG291" s="209"/>
      <c r="BH291" s="210"/>
      <c r="BI291" s="99"/>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row>
    <row r="292" spans="1:207" s="6" customFormat="1" ht="13.5" customHeight="1">
      <c r="A292" s="36"/>
      <c r="B292" s="97"/>
      <c r="C292" s="208"/>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c r="AA292" s="209"/>
      <c r="AB292" s="209"/>
      <c r="AC292" s="209"/>
      <c r="AD292" s="209"/>
      <c r="AE292" s="209"/>
      <c r="AF292" s="209"/>
      <c r="AG292" s="209"/>
      <c r="AH292" s="209"/>
      <c r="AI292" s="209"/>
      <c r="AJ292" s="209"/>
      <c r="AK292" s="209"/>
      <c r="AL292" s="209"/>
      <c r="AM292" s="209"/>
      <c r="AN292" s="209"/>
      <c r="AO292" s="209"/>
      <c r="AP292" s="209"/>
      <c r="AQ292" s="209"/>
      <c r="AR292" s="209"/>
      <c r="AS292" s="209"/>
      <c r="AT292" s="209"/>
      <c r="AU292" s="209"/>
      <c r="AV292" s="209"/>
      <c r="AW292" s="209"/>
      <c r="AX292" s="209"/>
      <c r="AY292" s="209"/>
      <c r="AZ292" s="209"/>
      <c r="BA292" s="209"/>
      <c r="BB292" s="209"/>
      <c r="BC292" s="209"/>
      <c r="BD292" s="209"/>
      <c r="BE292" s="209"/>
      <c r="BF292" s="209"/>
      <c r="BG292" s="209"/>
      <c r="BH292" s="210"/>
      <c r="BI292" s="99"/>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row>
    <row r="293" spans="1:207" s="6" customFormat="1" ht="13.5" customHeight="1">
      <c r="A293" s="36"/>
      <c r="B293" s="97"/>
      <c r="C293" s="208"/>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c r="AA293" s="209"/>
      <c r="AB293" s="209"/>
      <c r="AC293" s="209"/>
      <c r="AD293" s="209"/>
      <c r="AE293" s="209"/>
      <c r="AF293" s="209"/>
      <c r="AG293" s="209"/>
      <c r="AH293" s="209"/>
      <c r="AI293" s="209"/>
      <c r="AJ293" s="209"/>
      <c r="AK293" s="209"/>
      <c r="AL293" s="209"/>
      <c r="AM293" s="209"/>
      <c r="AN293" s="209"/>
      <c r="AO293" s="209"/>
      <c r="AP293" s="209"/>
      <c r="AQ293" s="209"/>
      <c r="AR293" s="209"/>
      <c r="AS293" s="209"/>
      <c r="AT293" s="209"/>
      <c r="AU293" s="209"/>
      <c r="AV293" s="209"/>
      <c r="AW293" s="209"/>
      <c r="AX293" s="209"/>
      <c r="AY293" s="209"/>
      <c r="AZ293" s="209"/>
      <c r="BA293" s="209"/>
      <c r="BB293" s="209"/>
      <c r="BC293" s="209"/>
      <c r="BD293" s="209"/>
      <c r="BE293" s="209"/>
      <c r="BF293" s="209"/>
      <c r="BG293" s="209"/>
      <c r="BH293" s="210"/>
      <c r="BI293" s="99"/>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row>
    <row r="294" spans="1:207" s="6" customFormat="1" ht="13.5" customHeight="1">
      <c r="A294" s="36"/>
      <c r="B294" s="97"/>
      <c r="C294" s="208"/>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c r="AA294" s="209"/>
      <c r="AB294" s="209"/>
      <c r="AC294" s="209"/>
      <c r="AD294" s="209"/>
      <c r="AE294" s="209"/>
      <c r="AF294" s="209"/>
      <c r="AG294" s="209"/>
      <c r="AH294" s="209"/>
      <c r="AI294" s="209"/>
      <c r="AJ294" s="209"/>
      <c r="AK294" s="209"/>
      <c r="AL294" s="209"/>
      <c r="AM294" s="209"/>
      <c r="AN294" s="209"/>
      <c r="AO294" s="209"/>
      <c r="AP294" s="209"/>
      <c r="AQ294" s="209"/>
      <c r="AR294" s="209"/>
      <c r="AS294" s="209"/>
      <c r="AT294" s="209"/>
      <c r="AU294" s="209"/>
      <c r="AV294" s="209"/>
      <c r="AW294" s="209"/>
      <c r="AX294" s="209"/>
      <c r="AY294" s="209"/>
      <c r="AZ294" s="209"/>
      <c r="BA294" s="209"/>
      <c r="BB294" s="209"/>
      <c r="BC294" s="209"/>
      <c r="BD294" s="209"/>
      <c r="BE294" s="209"/>
      <c r="BF294" s="209"/>
      <c r="BG294" s="209"/>
      <c r="BH294" s="210"/>
      <c r="BI294" s="99"/>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row>
    <row r="295" spans="1:207" s="6" customFormat="1" ht="13.5" customHeight="1">
      <c r="A295" s="36"/>
      <c r="B295" s="97"/>
      <c r="C295" s="208"/>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c r="AA295" s="209"/>
      <c r="AB295" s="209"/>
      <c r="AC295" s="209"/>
      <c r="AD295" s="209"/>
      <c r="AE295" s="209"/>
      <c r="AF295" s="209"/>
      <c r="AG295" s="209"/>
      <c r="AH295" s="209"/>
      <c r="AI295" s="209"/>
      <c r="AJ295" s="209"/>
      <c r="AK295" s="209"/>
      <c r="AL295" s="209"/>
      <c r="AM295" s="209"/>
      <c r="AN295" s="209"/>
      <c r="AO295" s="209"/>
      <c r="AP295" s="209"/>
      <c r="AQ295" s="209"/>
      <c r="AR295" s="209"/>
      <c r="AS295" s="209"/>
      <c r="AT295" s="209"/>
      <c r="AU295" s="209"/>
      <c r="AV295" s="209"/>
      <c r="AW295" s="209"/>
      <c r="AX295" s="209"/>
      <c r="AY295" s="209"/>
      <c r="AZ295" s="209"/>
      <c r="BA295" s="209"/>
      <c r="BB295" s="209"/>
      <c r="BC295" s="209"/>
      <c r="BD295" s="209"/>
      <c r="BE295" s="209"/>
      <c r="BF295" s="209"/>
      <c r="BG295" s="209"/>
      <c r="BH295" s="210"/>
      <c r="BI295" s="99"/>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row>
    <row r="296" spans="1:207" s="6" customFormat="1" ht="13.5" customHeight="1">
      <c r="A296" s="36"/>
      <c r="B296" s="97"/>
      <c r="C296" s="208"/>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c r="AA296" s="209"/>
      <c r="AB296" s="209"/>
      <c r="AC296" s="209"/>
      <c r="AD296" s="209"/>
      <c r="AE296" s="209"/>
      <c r="AF296" s="209"/>
      <c r="AG296" s="209"/>
      <c r="AH296" s="209"/>
      <c r="AI296" s="209"/>
      <c r="AJ296" s="209"/>
      <c r="AK296" s="209"/>
      <c r="AL296" s="209"/>
      <c r="AM296" s="209"/>
      <c r="AN296" s="209"/>
      <c r="AO296" s="209"/>
      <c r="AP296" s="209"/>
      <c r="AQ296" s="209"/>
      <c r="AR296" s="209"/>
      <c r="AS296" s="209"/>
      <c r="AT296" s="209"/>
      <c r="AU296" s="209"/>
      <c r="AV296" s="209"/>
      <c r="AW296" s="209"/>
      <c r="AX296" s="209"/>
      <c r="AY296" s="209"/>
      <c r="AZ296" s="209"/>
      <c r="BA296" s="209"/>
      <c r="BB296" s="209"/>
      <c r="BC296" s="209"/>
      <c r="BD296" s="209"/>
      <c r="BE296" s="209"/>
      <c r="BF296" s="209"/>
      <c r="BG296" s="209"/>
      <c r="BH296" s="210"/>
      <c r="BI296" s="99"/>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row>
    <row r="297" spans="1:207" s="6" customFormat="1" ht="13.5" customHeight="1">
      <c r="A297" s="36"/>
      <c r="B297" s="97"/>
      <c r="C297" s="208"/>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c r="AA297" s="209"/>
      <c r="AB297" s="209"/>
      <c r="AC297" s="209"/>
      <c r="AD297" s="209"/>
      <c r="AE297" s="209"/>
      <c r="AF297" s="209"/>
      <c r="AG297" s="209"/>
      <c r="AH297" s="209"/>
      <c r="AI297" s="209"/>
      <c r="AJ297" s="209"/>
      <c r="AK297" s="209"/>
      <c r="AL297" s="209"/>
      <c r="AM297" s="209"/>
      <c r="AN297" s="209"/>
      <c r="AO297" s="209"/>
      <c r="AP297" s="209"/>
      <c r="AQ297" s="209"/>
      <c r="AR297" s="209"/>
      <c r="AS297" s="209"/>
      <c r="AT297" s="209"/>
      <c r="AU297" s="209"/>
      <c r="AV297" s="209"/>
      <c r="AW297" s="209"/>
      <c r="AX297" s="209"/>
      <c r="AY297" s="209"/>
      <c r="AZ297" s="209"/>
      <c r="BA297" s="209"/>
      <c r="BB297" s="209"/>
      <c r="BC297" s="209"/>
      <c r="BD297" s="209"/>
      <c r="BE297" s="209"/>
      <c r="BF297" s="209"/>
      <c r="BG297" s="209"/>
      <c r="BH297" s="210"/>
      <c r="BI297" s="99"/>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row>
    <row r="298" spans="1:207" s="6" customFormat="1" ht="13.5" customHeight="1">
      <c r="A298" s="36"/>
      <c r="B298" s="97"/>
      <c r="C298" s="208"/>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c r="AA298" s="209"/>
      <c r="AB298" s="209"/>
      <c r="AC298" s="209"/>
      <c r="AD298" s="209"/>
      <c r="AE298" s="209"/>
      <c r="AF298" s="209"/>
      <c r="AG298" s="209"/>
      <c r="AH298" s="209"/>
      <c r="AI298" s="209"/>
      <c r="AJ298" s="209"/>
      <c r="AK298" s="209"/>
      <c r="AL298" s="209"/>
      <c r="AM298" s="209"/>
      <c r="AN298" s="209"/>
      <c r="AO298" s="209"/>
      <c r="AP298" s="209"/>
      <c r="AQ298" s="209"/>
      <c r="AR298" s="209"/>
      <c r="AS298" s="209"/>
      <c r="AT298" s="209"/>
      <c r="AU298" s="209"/>
      <c r="AV298" s="209"/>
      <c r="AW298" s="209"/>
      <c r="AX298" s="209"/>
      <c r="AY298" s="209"/>
      <c r="AZ298" s="209"/>
      <c r="BA298" s="209"/>
      <c r="BB298" s="209"/>
      <c r="BC298" s="209"/>
      <c r="BD298" s="209"/>
      <c r="BE298" s="209"/>
      <c r="BF298" s="209"/>
      <c r="BG298" s="209"/>
      <c r="BH298" s="210"/>
      <c r="BI298" s="99"/>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row>
    <row r="299" spans="1:207" s="6" customFormat="1" ht="13.5" customHeight="1">
      <c r="A299" s="36"/>
      <c r="B299" s="97"/>
      <c r="C299" s="208"/>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c r="AA299" s="209"/>
      <c r="AB299" s="209"/>
      <c r="AC299" s="209"/>
      <c r="AD299" s="209"/>
      <c r="AE299" s="209"/>
      <c r="AF299" s="209"/>
      <c r="AG299" s="209"/>
      <c r="AH299" s="209"/>
      <c r="AI299" s="209"/>
      <c r="AJ299" s="209"/>
      <c r="AK299" s="209"/>
      <c r="AL299" s="209"/>
      <c r="AM299" s="209"/>
      <c r="AN299" s="209"/>
      <c r="AO299" s="209"/>
      <c r="AP299" s="209"/>
      <c r="AQ299" s="209"/>
      <c r="AR299" s="209"/>
      <c r="AS299" s="209"/>
      <c r="AT299" s="209"/>
      <c r="AU299" s="209"/>
      <c r="AV299" s="209"/>
      <c r="AW299" s="209"/>
      <c r="AX299" s="209"/>
      <c r="AY299" s="209"/>
      <c r="AZ299" s="209"/>
      <c r="BA299" s="209"/>
      <c r="BB299" s="209"/>
      <c r="BC299" s="209"/>
      <c r="BD299" s="209"/>
      <c r="BE299" s="209"/>
      <c r="BF299" s="209"/>
      <c r="BG299" s="209"/>
      <c r="BH299" s="210"/>
      <c r="BI299" s="99"/>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row>
    <row r="300" spans="1:207" s="6" customFormat="1" ht="13.5" customHeight="1">
      <c r="A300" s="36"/>
      <c r="B300" s="97"/>
      <c r="C300" s="208"/>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c r="AA300" s="209"/>
      <c r="AB300" s="209"/>
      <c r="AC300" s="209"/>
      <c r="AD300" s="209"/>
      <c r="AE300" s="209"/>
      <c r="AF300" s="209"/>
      <c r="AG300" s="209"/>
      <c r="AH300" s="209"/>
      <c r="AI300" s="209"/>
      <c r="AJ300" s="209"/>
      <c r="AK300" s="209"/>
      <c r="AL300" s="209"/>
      <c r="AM300" s="209"/>
      <c r="AN300" s="209"/>
      <c r="AO300" s="209"/>
      <c r="AP300" s="209"/>
      <c r="AQ300" s="209"/>
      <c r="AR300" s="209"/>
      <c r="AS300" s="209"/>
      <c r="AT300" s="209"/>
      <c r="AU300" s="209"/>
      <c r="AV300" s="209"/>
      <c r="AW300" s="209"/>
      <c r="AX300" s="209"/>
      <c r="AY300" s="209"/>
      <c r="AZ300" s="209"/>
      <c r="BA300" s="209"/>
      <c r="BB300" s="209"/>
      <c r="BC300" s="209"/>
      <c r="BD300" s="209"/>
      <c r="BE300" s="209"/>
      <c r="BF300" s="209"/>
      <c r="BG300" s="209"/>
      <c r="BH300" s="210"/>
      <c r="BI300" s="99"/>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row>
    <row r="301" spans="1:207" s="6" customFormat="1" ht="13.5" customHeight="1">
      <c r="A301" s="36"/>
      <c r="B301" s="97"/>
      <c r="C301" s="208"/>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c r="AA301" s="209"/>
      <c r="AB301" s="209"/>
      <c r="AC301" s="209"/>
      <c r="AD301" s="209"/>
      <c r="AE301" s="209"/>
      <c r="AF301" s="209"/>
      <c r="AG301" s="209"/>
      <c r="AH301" s="209"/>
      <c r="AI301" s="209"/>
      <c r="AJ301" s="209"/>
      <c r="AK301" s="209"/>
      <c r="AL301" s="209"/>
      <c r="AM301" s="209"/>
      <c r="AN301" s="209"/>
      <c r="AO301" s="209"/>
      <c r="AP301" s="209"/>
      <c r="AQ301" s="209"/>
      <c r="AR301" s="209"/>
      <c r="AS301" s="209"/>
      <c r="AT301" s="209"/>
      <c r="AU301" s="209"/>
      <c r="AV301" s="209"/>
      <c r="AW301" s="209"/>
      <c r="AX301" s="209"/>
      <c r="AY301" s="209"/>
      <c r="AZ301" s="209"/>
      <c r="BA301" s="209"/>
      <c r="BB301" s="209"/>
      <c r="BC301" s="209"/>
      <c r="BD301" s="209"/>
      <c r="BE301" s="209"/>
      <c r="BF301" s="209"/>
      <c r="BG301" s="209"/>
      <c r="BH301" s="210"/>
      <c r="BI301" s="99"/>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row>
    <row r="302" spans="1:207" s="6" customFormat="1" ht="13.5" customHeight="1">
      <c r="A302" s="36"/>
      <c r="B302" s="97"/>
      <c r="C302" s="208"/>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c r="AA302" s="209"/>
      <c r="AB302" s="209"/>
      <c r="AC302" s="209"/>
      <c r="AD302" s="209"/>
      <c r="AE302" s="209"/>
      <c r="AF302" s="209"/>
      <c r="AG302" s="209"/>
      <c r="AH302" s="209"/>
      <c r="AI302" s="209"/>
      <c r="AJ302" s="209"/>
      <c r="AK302" s="209"/>
      <c r="AL302" s="209"/>
      <c r="AM302" s="209"/>
      <c r="AN302" s="209"/>
      <c r="AO302" s="209"/>
      <c r="AP302" s="209"/>
      <c r="AQ302" s="209"/>
      <c r="AR302" s="209"/>
      <c r="AS302" s="209"/>
      <c r="AT302" s="209"/>
      <c r="AU302" s="209"/>
      <c r="AV302" s="209"/>
      <c r="AW302" s="209"/>
      <c r="AX302" s="209"/>
      <c r="AY302" s="209"/>
      <c r="AZ302" s="209"/>
      <c r="BA302" s="209"/>
      <c r="BB302" s="209"/>
      <c r="BC302" s="209"/>
      <c r="BD302" s="209"/>
      <c r="BE302" s="209"/>
      <c r="BF302" s="209"/>
      <c r="BG302" s="209"/>
      <c r="BH302" s="210"/>
      <c r="BI302" s="99"/>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row>
    <row r="303" spans="1:207" s="6" customFormat="1" ht="13.5" customHeight="1">
      <c r="A303" s="36"/>
      <c r="B303" s="97"/>
      <c r="C303" s="208"/>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c r="AA303" s="209"/>
      <c r="AB303" s="209"/>
      <c r="AC303" s="209"/>
      <c r="AD303" s="209"/>
      <c r="AE303" s="209"/>
      <c r="AF303" s="209"/>
      <c r="AG303" s="209"/>
      <c r="AH303" s="209"/>
      <c r="AI303" s="209"/>
      <c r="AJ303" s="209"/>
      <c r="AK303" s="209"/>
      <c r="AL303" s="209"/>
      <c r="AM303" s="209"/>
      <c r="AN303" s="209"/>
      <c r="AO303" s="209"/>
      <c r="AP303" s="209"/>
      <c r="AQ303" s="209"/>
      <c r="AR303" s="209"/>
      <c r="AS303" s="209"/>
      <c r="AT303" s="209"/>
      <c r="AU303" s="209"/>
      <c r="AV303" s="209"/>
      <c r="AW303" s="209"/>
      <c r="AX303" s="209"/>
      <c r="AY303" s="209"/>
      <c r="AZ303" s="209"/>
      <c r="BA303" s="209"/>
      <c r="BB303" s="209"/>
      <c r="BC303" s="209"/>
      <c r="BD303" s="209"/>
      <c r="BE303" s="209"/>
      <c r="BF303" s="209"/>
      <c r="BG303" s="209"/>
      <c r="BH303" s="210"/>
      <c r="BI303" s="99"/>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row>
    <row r="304" spans="1:207" s="6" customFormat="1" ht="13.5" customHeight="1">
      <c r="A304" s="36"/>
      <c r="B304" s="97"/>
      <c r="C304" s="208"/>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c r="AA304" s="209"/>
      <c r="AB304" s="209"/>
      <c r="AC304" s="209"/>
      <c r="AD304" s="209"/>
      <c r="AE304" s="209"/>
      <c r="AF304" s="209"/>
      <c r="AG304" s="209"/>
      <c r="AH304" s="209"/>
      <c r="AI304" s="209"/>
      <c r="AJ304" s="209"/>
      <c r="AK304" s="209"/>
      <c r="AL304" s="209"/>
      <c r="AM304" s="209"/>
      <c r="AN304" s="209"/>
      <c r="AO304" s="209"/>
      <c r="AP304" s="209"/>
      <c r="AQ304" s="209"/>
      <c r="AR304" s="209"/>
      <c r="AS304" s="209"/>
      <c r="AT304" s="209"/>
      <c r="AU304" s="209"/>
      <c r="AV304" s="209"/>
      <c r="AW304" s="209"/>
      <c r="AX304" s="209"/>
      <c r="AY304" s="209"/>
      <c r="AZ304" s="209"/>
      <c r="BA304" s="209"/>
      <c r="BB304" s="209"/>
      <c r="BC304" s="209"/>
      <c r="BD304" s="209"/>
      <c r="BE304" s="209"/>
      <c r="BF304" s="209"/>
      <c r="BG304" s="209"/>
      <c r="BH304" s="210"/>
      <c r="BI304" s="99"/>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row>
    <row r="305" spans="1:207" s="6" customFormat="1" ht="13.5" customHeight="1">
      <c r="A305" s="36"/>
      <c r="B305" s="97"/>
      <c r="C305" s="208"/>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c r="AA305" s="209"/>
      <c r="AB305" s="209"/>
      <c r="AC305" s="209"/>
      <c r="AD305" s="209"/>
      <c r="AE305" s="209"/>
      <c r="AF305" s="209"/>
      <c r="AG305" s="209"/>
      <c r="AH305" s="209"/>
      <c r="AI305" s="209"/>
      <c r="AJ305" s="209"/>
      <c r="AK305" s="209"/>
      <c r="AL305" s="209"/>
      <c r="AM305" s="209"/>
      <c r="AN305" s="209"/>
      <c r="AO305" s="209"/>
      <c r="AP305" s="209"/>
      <c r="AQ305" s="209"/>
      <c r="AR305" s="209"/>
      <c r="AS305" s="209"/>
      <c r="AT305" s="209"/>
      <c r="AU305" s="209"/>
      <c r="AV305" s="209"/>
      <c r="AW305" s="209"/>
      <c r="AX305" s="209"/>
      <c r="AY305" s="209"/>
      <c r="AZ305" s="209"/>
      <c r="BA305" s="209"/>
      <c r="BB305" s="209"/>
      <c r="BC305" s="209"/>
      <c r="BD305" s="209"/>
      <c r="BE305" s="209"/>
      <c r="BF305" s="209"/>
      <c r="BG305" s="209"/>
      <c r="BH305" s="210"/>
      <c r="BI305" s="99"/>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row>
    <row r="306" spans="1:207" s="6" customFormat="1" ht="13.5" customHeight="1">
      <c r="A306" s="36"/>
      <c r="B306" s="97"/>
      <c r="C306" s="208"/>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c r="AA306" s="209"/>
      <c r="AB306" s="209"/>
      <c r="AC306" s="209"/>
      <c r="AD306" s="209"/>
      <c r="AE306" s="209"/>
      <c r="AF306" s="209"/>
      <c r="AG306" s="209"/>
      <c r="AH306" s="209"/>
      <c r="AI306" s="209"/>
      <c r="AJ306" s="209"/>
      <c r="AK306" s="209"/>
      <c r="AL306" s="209"/>
      <c r="AM306" s="209"/>
      <c r="AN306" s="209"/>
      <c r="AO306" s="209"/>
      <c r="AP306" s="209"/>
      <c r="AQ306" s="209"/>
      <c r="AR306" s="209"/>
      <c r="AS306" s="209"/>
      <c r="AT306" s="209"/>
      <c r="AU306" s="209"/>
      <c r="AV306" s="209"/>
      <c r="AW306" s="209"/>
      <c r="AX306" s="209"/>
      <c r="AY306" s="209"/>
      <c r="AZ306" s="209"/>
      <c r="BA306" s="209"/>
      <c r="BB306" s="209"/>
      <c r="BC306" s="209"/>
      <c r="BD306" s="209"/>
      <c r="BE306" s="209"/>
      <c r="BF306" s="209"/>
      <c r="BG306" s="209"/>
      <c r="BH306" s="210"/>
      <c r="BI306" s="99"/>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row>
    <row r="307" spans="1:207" s="6" customFormat="1" ht="13.5" customHeight="1">
      <c r="A307" s="36"/>
      <c r="B307" s="97"/>
      <c r="C307" s="208"/>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c r="AA307" s="209"/>
      <c r="AB307" s="209"/>
      <c r="AC307" s="209"/>
      <c r="AD307" s="209"/>
      <c r="AE307" s="209"/>
      <c r="AF307" s="209"/>
      <c r="AG307" s="209"/>
      <c r="AH307" s="209"/>
      <c r="AI307" s="209"/>
      <c r="AJ307" s="209"/>
      <c r="AK307" s="209"/>
      <c r="AL307" s="209"/>
      <c r="AM307" s="209"/>
      <c r="AN307" s="209"/>
      <c r="AO307" s="209"/>
      <c r="AP307" s="209"/>
      <c r="AQ307" s="209"/>
      <c r="AR307" s="209"/>
      <c r="AS307" s="209"/>
      <c r="AT307" s="209"/>
      <c r="AU307" s="209"/>
      <c r="AV307" s="209"/>
      <c r="AW307" s="209"/>
      <c r="AX307" s="209"/>
      <c r="AY307" s="209"/>
      <c r="AZ307" s="209"/>
      <c r="BA307" s="209"/>
      <c r="BB307" s="209"/>
      <c r="BC307" s="209"/>
      <c r="BD307" s="209"/>
      <c r="BE307" s="209"/>
      <c r="BF307" s="209"/>
      <c r="BG307" s="209"/>
      <c r="BH307" s="210"/>
      <c r="BI307" s="99"/>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row>
    <row r="308" spans="1:207" s="6" customFormat="1" ht="13.5" customHeight="1">
      <c r="A308" s="36"/>
      <c r="B308" s="97"/>
      <c r="C308" s="208"/>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c r="AA308" s="209"/>
      <c r="AB308" s="209"/>
      <c r="AC308" s="209"/>
      <c r="AD308" s="209"/>
      <c r="AE308" s="209"/>
      <c r="AF308" s="209"/>
      <c r="AG308" s="209"/>
      <c r="AH308" s="209"/>
      <c r="AI308" s="209"/>
      <c r="AJ308" s="209"/>
      <c r="AK308" s="209"/>
      <c r="AL308" s="209"/>
      <c r="AM308" s="209"/>
      <c r="AN308" s="209"/>
      <c r="AO308" s="209"/>
      <c r="AP308" s="209"/>
      <c r="AQ308" s="209"/>
      <c r="AR308" s="209"/>
      <c r="AS308" s="209"/>
      <c r="AT308" s="209"/>
      <c r="AU308" s="209"/>
      <c r="AV308" s="209"/>
      <c r="AW308" s="209"/>
      <c r="AX308" s="209"/>
      <c r="AY308" s="209"/>
      <c r="AZ308" s="209"/>
      <c r="BA308" s="209"/>
      <c r="BB308" s="209"/>
      <c r="BC308" s="209"/>
      <c r="BD308" s="209"/>
      <c r="BE308" s="209"/>
      <c r="BF308" s="209"/>
      <c r="BG308" s="209"/>
      <c r="BH308" s="210"/>
      <c r="BI308" s="99"/>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row>
    <row r="309" spans="1:207" s="6" customFormat="1" ht="13.5" customHeight="1">
      <c r="A309" s="36"/>
      <c r="B309" s="97"/>
      <c r="C309" s="208"/>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c r="AA309" s="209"/>
      <c r="AB309" s="209"/>
      <c r="AC309" s="209"/>
      <c r="AD309" s="209"/>
      <c r="AE309" s="209"/>
      <c r="AF309" s="209"/>
      <c r="AG309" s="209"/>
      <c r="AH309" s="209"/>
      <c r="AI309" s="209"/>
      <c r="AJ309" s="209"/>
      <c r="AK309" s="209"/>
      <c r="AL309" s="209"/>
      <c r="AM309" s="209"/>
      <c r="AN309" s="209"/>
      <c r="AO309" s="209"/>
      <c r="AP309" s="209"/>
      <c r="AQ309" s="209"/>
      <c r="AR309" s="209"/>
      <c r="AS309" s="209"/>
      <c r="AT309" s="209"/>
      <c r="AU309" s="209"/>
      <c r="AV309" s="209"/>
      <c r="AW309" s="209"/>
      <c r="AX309" s="209"/>
      <c r="AY309" s="209"/>
      <c r="AZ309" s="209"/>
      <c r="BA309" s="209"/>
      <c r="BB309" s="209"/>
      <c r="BC309" s="209"/>
      <c r="BD309" s="209"/>
      <c r="BE309" s="209"/>
      <c r="BF309" s="209"/>
      <c r="BG309" s="209"/>
      <c r="BH309" s="210"/>
      <c r="BI309" s="99"/>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row>
    <row r="310" spans="1:207" s="6" customFormat="1" ht="13.5" customHeight="1">
      <c r="A310" s="36"/>
      <c r="B310" s="97"/>
      <c r="C310" s="208"/>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c r="AA310" s="209"/>
      <c r="AB310" s="209"/>
      <c r="AC310" s="209"/>
      <c r="AD310" s="209"/>
      <c r="AE310" s="209"/>
      <c r="AF310" s="209"/>
      <c r="AG310" s="209"/>
      <c r="AH310" s="209"/>
      <c r="AI310" s="209"/>
      <c r="AJ310" s="209"/>
      <c r="AK310" s="209"/>
      <c r="AL310" s="209"/>
      <c r="AM310" s="209"/>
      <c r="AN310" s="209"/>
      <c r="AO310" s="209"/>
      <c r="AP310" s="209"/>
      <c r="AQ310" s="209"/>
      <c r="AR310" s="209"/>
      <c r="AS310" s="209"/>
      <c r="AT310" s="209"/>
      <c r="AU310" s="209"/>
      <c r="AV310" s="209"/>
      <c r="AW310" s="209"/>
      <c r="AX310" s="209"/>
      <c r="AY310" s="209"/>
      <c r="AZ310" s="209"/>
      <c r="BA310" s="209"/>
      <c r="BB310" s="209"/>
      <c r="BC310" s="209"/>
      <c r="BD310" s="209"/>
      <c r="BE310" s="209"/>
      <c r="BF310" s="209"/>
      <c r="BG310" s="209"/>
      <c r="BH310" s="210"/>
      <c r="BI310" s="99"/>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row>
    <row r="311" spans="1:207" s="6" customFormat="1" ht="13.5" customHeight="1">
      <c r="A311" s="36"/>
      <c r="B311" s="97"/>
      <c r="C311" s="208"/>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c r="AA311" s="209"/>
      <c r="AB311" s="209"/>
      <c r="AC311" s="209"/>
      <c r="AD311" s="209"/>
      <c r="AE311" s="209"/>
      <c r="AF311" s="209"/>
      <c r="AG311" s="209"/>
      <c r="AH311" s="209"/>
      <c r="AI311" s="209"/>
      <c r="AJ311" s="209"/>
      <c r="AK311" s="209"/>
      <c r="AL311" s="209"/>
      <c r="AM311" s="209"/>
      <c r="AN311" s="209"/>
      <c r="AO311" s="209"/>
      <c r="AP311" s="209"/>
      <c r="AQ311" s="209"/>
      <c r="AR311" s="209"/>
      <c r="AS311" s="209"/>
      <c r="AT311" s="209"/>
      <c r="AU311" s="209"/>
      <c r="AV311" s="209"/>
      <c r="AW311" s="209"/>
      <c r="AX311" s="209"/>
      <c r="AY311" s="209"/>
      <c r="AZ311" s="209"/>
      <c r="BA311" s="209"/>
      <c r="BB311" s="209"/>
      <c r="BC311" s="209"/>
      <c r="BD311" s="209"/>
      <c r="BE311" s="209"/>
      <c r="BF311" s="209"/>
      <c r="BG311" s="209"/>
      <c r="BH311" s="210"/>
      <c r="BI311" s="99"/>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row>
    <row r="312" spans="1:207" s="6" customFormat="1" ht="13.5" customHeight="1">
      <c r="A312" s="36"/>
      <c r="B312" s="97"/>
      <c r="C312" s="208"/>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c r="AA312" s="209"/>
      <c r="AB312" s="209"/>
      <c r="AC312" s="209"/>
      <c r="AD312" s="209"/>
      <c r="AE312" s="209"/>
      <c r="AF312" s="209"/>
      <c r="AG312" s="209"/>
      <c r="AH312" s="209"/>
      <c r="AI312" s="209"/>
      <c r="AJ312" s="209"/>
      <c r="AK312" s="209"/>
      <c r="AL312" s="209"/>
      <c r="AM312" s="209"/>
      <c r="AN312" s="209"/>
      <c r="AO312" s="209"/>
      <c r="AP312" s="209"/>
      <c r="AQ312" s="209"/>
      <c r="AR312" s="209"/>
      <c r="AS312" s="209"/>
      <c r="AT312" s="209"/>
      <c r="AU312" s="209"/>
      <c r="AV312" s="209"/>
      <c r="AW312" s="209"/>
      <c r="AX312" s="209"/>
      <c r="AY312" s="209"/>
      <c r="AZ312" s="209"/>
      <c r="BA312" s="209"/>
      <c r="BB312" s="209"/>
      <c r="BC312" s="209"/>
      <c r="BD312" s="209"/>
      <c r="BE312" s="209"/>
      <c r="BF312" s="209"/>
      <c r="BG312" s="209"/>
      <c r="BH312" s="210"/>
      <c r="BI312" s="99"/>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row>
    <row r="313" spans="1:207" s="6" customFormat="1" ht="13.5" customHeight="1">
      <c r="A313" s="36"/>
      <c r="B313" s="97"/>
      <c r="C313" s="208"/>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c r="AA313" s="209"/>
      <c r="AB313" s="209"/>
      <c r="AC313" s="209"/>
      <c r="AD313" s="209"/>
      <c r="AE313" s="209"/>
      <c r="AF313" s="209"/>
      <c r="AG313" s="209"/>
      <c r="AH313" s="209"/>
      <c r="AI313" s="209"/>
      <c r="AJ313" s="209"/>
      <c r="AK313" s="209"/>
      <c r="AL313" s="209"/>
      <c r="AM313" s="209"/>
      <c r="AN313" s="209"/>
      <c r="AO313" s="209"/>
      <c r="AP313" s="209"/>
      <c r="AQ313" s="209"/>
      <c r="AR313" s="209"/>
      <c r="AS313" s="209"/>
      <c r="AT313" s="209"/>
      <c r="AU313" s="209"/>
      <c r="AV313" s="209"/>
      <c r="AW313" s="209"/>
      <c r="AX313" s="209"/>
      <c r="AY313" s="209"/>
      <c r="AZ313" s="209"/>
      <c r="BA313" s="209"/>
      <c r="BB313" s="209"/>
      <c r="BC313" s="209"/>
      <c r="BD313" s="209"/>
      <c r="BE313" s="209"/>
      <c r="BF313" s="209"/>
      <c r="BG313" s="209"/>
      <c r="BH313" s="210"/>
      <c r="BI313" s="99"/>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row>
    <row r="314" spans="1:207" s="6" customFormat="1" ht="13.5" customHeight="1">
      <c r="A314" s="36"/>
      <c r="B314" s="97"/>
      <c r="C314" s="208"/>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c r="AA314" s="209"/>
      <c r="AB314" s="209"/>
      <c r="AC314" s="209"/>
      <c r="AD314" s="209"/>
      <c r="AE314" s="209"/>
      <c r="AF314" s="209"/>
      <c r="AG314" s="209"/>
      <c r="AH314" s="209"/>
      <c r="AI314" s="209"/>
      <c r="AJ314" s="209"/>
      <c r="AK314" s="209"/>
      <c r="AL314" s="209"/>
      <c r="AM314" s="209"/>
      <c r="AN314" s="209"/>
      <c r="AO314" s="209"/>
      <c r="AP314" s="209"/>
      <c r="AQ314" s="209"/>
      <c r="AR314" s="209"/>
      <c r="AS314" s="209"/>
      <c r="AT314" s="209"/>
      <c r="AU314" s="209"/>
      <c r="AV314" s="209"/>
      <c r="AW314" s="209"/>
      <c r="AX314" s="209"/>
      <c r="AY314" s="209"/>
      <c r="AZ314" s="209"/>
      <c r="BA314" s="209"/>
      <c r="BB314" s="209"/>
      <c r="BC314" s="209"/>
      <c r="BD314" s="209"/>
      <c r="BE314" s="209"/>
      <c r="BF314" s="209"/>
      <c r="BG314" s="209"/>
      <c r="BH314" s="210"/>
      <c r="BI314" s="99"/>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row>
    <row r="315" spans="1:207" s="6" customFormat="1" ht="13.5" customHeight="1">
      <c r="A315" s="36"/>
      <c r="B315" s="97"/>
      <c r="C315" s="208"/>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c r="AA315" s="209"/>
      <c r="AB315" s="209"/>
      <c r="AC315" s="209"/>
      <c r="AD315" s="209"/>
      <c r="AE315" s="209"/>
      <c r="AF315" s="209"/>
      <c r="AG315" s="209"/>
      <c r="AH315" s="209"/>
      <c r="AI315" s="209"/>
      <c r="AJ315" s="209"/>
      <c r="AK315" s="209"/>
      <c r="AL315" s="209"/>
      <c r="AM315" s="209"/>
      <c r="AN315" s="209"/>
      <c r="AO315" s="209"/>
      <c r="AP315" s="209"/>
      <c r="AQ315" s="209"/>
      <c r="AR315" s="209"/>
      <c r="AS315" s="209"/>
      <c r="AT315" s="209"/>
      <c r="AU315" s="209"/>
      <c r="AV315" s="209"/>
      <c r="AW315" s="209"/>
      <c r="AX315" s="209"/>
      <c r="AY315" s="209"/>
      <c r="AZ315" s="209"/>
      <c r="BA315" s="209"/>
      <c r="BB315" s="209"/>
      <c r="BC315" s="209"/>
      <c r="BD315" s="209"/>
      <c r="BE315" s="209"/>
      <c r="BF315" s="209"/>
      <c r="BG315" s="209"/>
      <c r="BH315" s="210"/>
      <c r="BI315" s="99"/>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row>
    <row r="316" spans="1:207" s="6" customFormat="1" ht="13.5" customHeight="1">
      <c r="A316" s="36"/>
      <c r="B316" s="97"/>
      <c r="C316" s="208"/>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c r="AA316" s="209"/>
      <c r="AB316" s="209"/>
      <c r="AC316" s="209"/>
      <c r="AD316" s="209"/>
      <c r="AE316" s="209"/>
      <c r="AF316" s="209"/>
      <c r="AG316" s="209"/>
      <c r="AH316" s="209"/>
      <c r="AI316" s="209"/>
      <c r="AJ316" s="209"/>
      <c r="AK316" s="209"/>
      <c r="AL316" s="209"/>
      <c r="AM316" s="209"/>
      <c r="AN316" s="209"/>
      <c r="AO316" s="209"/>
      <c r="AP316" s="209"/>
      <c r="AQ316" s="209"/>
      <c r="AR316" s="209"/>
      <c r="AS316" s="209"/>
      <c r="AT316" s="209"/>
      <c r="AU316" s="209"/>
      <c r="AV316" s="209"/>
      <c r="AW316" s="209"/>
      <c r="AX316" s="209"/>
      <c r="AY316" s="209"/>
      <c r="AZ316" s="209"/>
      <c r="BA316" s="209"/>
      <c r="BB316" s="209"/>
      <c r="BC316" s="209"/>
      <c r="BD316" s="209"/>
      <c r="BE316" s="209"/>
      <c r="BF316" s="209"/>
      <c r="BG316" s="209"/>
      <c r="BH316" s="210"/>
      <c r="BI316" s="99"/>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row>
    <row r="317" spans="1:207" s="6" customFormat="1" ht="13.5" customHeight="1">
      <c r="A317" s="36"/>
      <c r="B317" s="97"/>
      <c r="C317" s="208"/>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c r="AA317" s="209"/>
      <c r="AB317" s="209"/>
      <c r="AC317" s="209"/>
      <c r="AD317" s="209"/>
      <c r="AE317" s="209"/>
      <c r="AF317" s="209"/>
      <c r="AG317" s="209"/>
      <c r="AH317" s="209"/>
      <c r="AI317" s="209"/>
      <c r="AJ317" s="209"/>
      <c r="AK317" s="209"/>
      <c r="AL317" s="209"/>
      <c r="AM317" s="209"/>
      <c r="AN317" s="209"/>
      <c r="AO317" s="209"/>
      <c r="AP317" s="209"/>
      <c r="AQ317" s="209"/>
      <c r="AR317" s="209"/>
      <c r="AS317" s="209"/>
      <c r="AT317" s="209"/>
      <c r="AU317" s="209"/>
      <c r="AV317" s="209"/>
      <c r="AW317" s="209"/>
      <c r="AX317" s="209"/>
      <c r="AY317" s="209"/>
      <c r="AZ317" s="209"/>
      <c r="BA317" s="209"/>
      <c r="BB317" s="209"/>
      <c r="BC317" s="209"/>
      <c r="BD317" s="209"/>
      <c r="BE317" s="209"/>
      <c r="BF317" s="209"/>
      <c r="BG317" s="209"/>
      <c r="BH317" s="210"/>
      <c r="BI317" s="99"/>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row>
    <row r="318" spans="1:207" s="6" customFormat="1" ht="13.5" customHeight="1">
      <c r="A318" s="36"/>
      <c r="B318" s="97"/>
      <c r="C318" s="208"/>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c r="AA318" s="209"/>
      <c r="AB318" s="209"/>
      <c r="AC318" s="209"/>
      <c r="AD318" s="209"/>
      <c r="AE318" s="209"/>
      <c r="AF318" s="209"/>
      <c r="AG318" s="209"/>
      <c r="AH318" s="209"/>
      <c r="AI318" s="209"/>
      <c r="AJ318" s="209"/>
      <c r="AK318" s="209"/>
      <c r="AL318" s="209"/>
      <c r="AM318" s="209"/>
      <c r="AN318" s="209"/>
      <c r="AO318" s="209"/>
      <c r="AP318" s="209"/>
      <c r="AQ318" s="209"/>
      <c r="AR318" s="209"/>
      <c r="AS318" s="209"/>
      <c r="AT318" s="209"/>
      <c r="AU318" s="209"/>
      <c r="AV318" s="209"/>
      <c r="AW318" s="209"/>
      <c r="AX318" s="209"/>
      <c r="AY318" s="209"/>
      <c r="AZ318" s="209"/>
      <c r="BA318" s="209"/>
      <c r="BB318" s="209"/>
      <c r="BC318" s="209"/>
      <c r="BD318" s="209"/>
      <c r="BE318" s="209"/>
      <c r="BF318" s="209"/>
      <c r="BG318" s="209"/>
      <c r="BH318" s="210"/>
      <c r="BI318" s="99"/>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row>
    <row r="319" spans="1:207" s="6" customFormat="1" ht="13.5" customHeight="1">
      <c r="A319" s="36"/>
      <c r="B319" s="97"/>
      <c r="C319" s="208"/>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c r="AA319" s="209"/>
      <c r="AB319" s="209"/>
      <c r="AC319" s="209"/>
      <c r="AD319" s="209"/>
      <c r="AE319" s="209"/>
      <c r="AF319" s="209"/>
      <c r="AG319" s="209"/>
      <c r="AH319" s="209"/>
      <c r="AI319" s="209"/>
      <c r="AJ319" s="209"/>
      <c r="AK319" s="209"/>
      <c r="AL319" s="209"/>
      <c r="AM319" s="209"/>
      <c r="AN319" s="209"/>
      <c r="AO319" s="209"/>
      <c r="AP319" s="209"/>
      <c r="AQ319" s="209"/>
      <c r="AR319" s="209"/>
      <c r="AS319" s="209"/>
      <c r="AT319" s="209"/>
      <c r="AU319" s="209"/>
      <c r="AV319" s="209"/>
      <c r="AW319" s="209"/>
      <c r="AX319" s="209"/>
      <c r="AY319" s="209"/>
      <c r="AZ319" s="209"/>
      <c r="BA319" s="209"/>
      <c r="BB319" s="209"/>
      <c r="BC319" s="209"/>
      <c r="BD319" s="209"/>
      <c r="BE319" s="209"/>
      <c r="BF319" s="209"/>
      <c r="BG319" s="209"/>
      <c r="BH319" s="210"/>
      <c r="BI319" s="99"/>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row>
    <row r="320" spans="1:207" s="6" customFormat="1" ht="13.5" customHeight="1">
      <c r="A320" s="36"/>
      <c r="B320" s="97"/>
      <c r="C320" s="208"/>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c r="AA320" s="209"/>
      <c r="AB320" s="209"/>
      <c r="AC320" s="209"/>
      <c r="AD320" s="209"/>
      <c r="AE320" s="209"/>
      <c r="AF320" s="209"/>
      <c r="AG320" s="209"/>
      <c r="AH320" s="209"/>
      <c r="AI320" s="209"/>
      <c r="AJ320" s="209"/>
      <c r="AK320" s="209"/>
      <c r="AL320" s="209"/>
      <c r="AM320" s="209"/>
      <c r="AN320" s="209"/>
      <c r="AO320" s="209"/>
      <c r="AP320" s="209"/>
      <c r="AQ320" s="209"/>
      <c r="AR320" s="209"/>
      <c r="AS320" s="209"/>
      <c r="AT320" s="209"/>
      <c r="AU320" s="209"/>
      <c r="AV320" s="209"/>
      <c r="AW320" s="209"/>
      <c r="AX320" s="209"/>
      <c r="AY320" s="209"/>
      <c r="AZ320" s="209"/>
      <c r="BA320" s="209"/>
      <c r="BB320" s="209"/>
      <c r="BC320" s="209"/>
      <c r="BD320" s="209"/>
      <c r="BE320" s="209"/>
      <c r="BF320" s="209"/>
      <c r="BG320" s="209"/>
      <c r="BH320" s="210"/>
      <c r="BI320" s="99"/>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row>
    <row r="321" spans="1:207" s="6" customFormat="1" ht="13.5" customHeight="1">
      <c r="A321" s="36"/>
      <c r="B321" s="97"/>
      <c r="C321" s="208"/>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c r="AA321" s="209"/>
      <c r="AB321" s="209"/>
      <c r="AC321" s="209"/>
      <c r="AD321" s="209"/>
      <c r="AE321" s="209"/>
      <c r="AF321" s="209"/>
      <c r="AG321" s="209"/>
      <c r="AH321" s="209"/>
      <c r="AI321" s="209"/>
      <c r="AJ321" s="209"/>
      <c r="AK321" s="209"/>
      <c r="AL321" s="209"/>
      <c r="AM321" s="209"/>
      <c r="AN321" s="209"/>
      <c r="AO321" s="209"/>
      <c r="AP321" s="209"/>
      <c r="AQ321" s="209"/>
      <c r="AR321" s="209"/>
      <c r="AS321" s="209"/>
      <c r="AT321" s="209"/>
      <c r="AU321" s="209"/>
      <c r="AV321" s="209"/>
      <c r="AW321" s="209"/>
      <c r="AX321" s="209"/>
      <c r="AY321" s="209"/>
      <c r="AZ321" s="209"/>
      <c r="BA321" s="209"/>
      <c r="BB321" s="209"/>
      <c r="BC321" s="209"/>
      <c r="BD321" s="209"/>
      <c r="BE321" s="209"/>
      <c r="BF321" s="209"/>
      <c r="BG321" s="209"/>
      <c r="BH321" s="210"/>
      <c r="BI321" s="99"/>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row>
    <row r="322" spans="1:207" s="6" customFormat="1" ht="13.5" customHeight="1">
      <c r="A322" s="36"/>
      <c r="B322" s="97"/>
      <c r="C322" s="208"/>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c r="AA322" s="209"/>
      <c r="AB322" s="209"/>
      <c r="AC322" s="209"/>
      <c r="AD322" s="209"/>
      <c r="AE322" s="209"/>
      <c r="AF322" s="209"/>
      <c r="AG322" s="209"/>
      <c r="AH322" s="209"/>
      <c r="AI322" s="209"/>
      <c r="AJ322" s="209"/>
      <c r="AK322" s="209"/>
      <c r="AL322" s="209"/>
      <c r="AM322" s="209"/>
      <c r="AN322" s="209"/>
      <c r="AO322" s="209"/>
      <c r="AP322" s="209"/>
      <c r="AQ322" s="209"/>
      <c r="AR322" s="209"/>
      <c r="AS322" s="209"/>
      <c r="AT322" s="209"/>
      <c r="AU322" s="209"/>
      <c r="AV322" s="209"/>
      <c r="AW322" s="209"/>
      <c r="AX322" s="209"/>
      <c r="AY322" s="209"/>
      <c r="AZ322" s="209"/>
      <c r="BA322" s="209"/>
      <c r="BB322" s="209"/>
      <c r="BC322" s="209"/>
      <c r="BD322" s="209"/>
      <c r="BE322" s="209"/>
      <c r="BF322" s="209"/>
      <c r="BG322" s="209"/>
      <c r="BH322" s="210"/>
      <c r="BI322" s="99"/>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row>
    <row r="323" spans="1:207" s="6" customFormat="1" ht="13.5" customHeight="1">
      <c r="A323" s="36"/>
      <c r="B323" s="97"/>
      <c r="C323" s="208"/>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c r="AA323" s="209"/>
      <c r="AB323" s="209"/>
      <c r="AC323" s="209"/>
      <c r="AD323" s="209"/>
      <c r="AE323" s="209"/>
      <c r="AF323" s="209"/>
      <c r="AG323" s="209"/>
      <c r="AH323" s="209"/>
      <c r="AI323" s="209"/>
      <c r="AJ323" s="209"/>
      <c r="AK323" s="209"/>
      <c r="AL323" s="209"/>
      <c r="AM323" s="209"/>
      <c r="AN323" s="209"/>
      <c r="AO323" s="209"/>
      <c r="AP323" s="209"/>
      <c r="AQ323" s="209"/>
      <c r="AR323" s="209"/>
      <c r="AS323" s="209"/>
      <c r="AT323" s="209"/>
      <c r="AU323" s="209"/>
      <c r="AV323" s="209"/>
      <c r="AW323" s="209"/>
      <c r="AX323" s="209"/>
      <c r="AY323" s="209"/>
      <c r="AZ323" s="209"/>
      <c r="BA323" s="209"/>
      <c r="BB323" s="209"/>
      <c r="BC323" s="209"/>
      <c r="BD323" s="209"/>
      <c r="BE323" s="209"/>
      <c r="BF323" s="209"/>
      <c r="BG323" s="209"/>
      <c r="BH323" s="210"/>
      <c r="BI323" s="99"/>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row>
    <row r="324" spans="1:207" s="6" customFormat="1" ht="13.5" customHeight="1">
      <c r="A324" s="36"/>
      <c r="B324" s="97"/>
      <c r="C324" s="208"/>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c r="AA324" s="209"/>
      <c r="AB324" s="209"/>
      <c r="AC324" s="209"/>
      <c r="AD324" s="209"/>
      <c r="AE324" s="209"/>
      <c r="AF324" s="209"/>
      <c r="AG324" s="209"/>
      <c r="AH324" s="209"/>
      <c r="AI324" s="209"/>
      <c r="AJ324" s="209"/>
      <c r="AK324" s="209"/>
      <c r="AL324" s="209"/>
      <c r="AM324" s="209"/>
      <c r="AN324" s="209"/>
      <c r="AO324" s="209"/>
      <c r="AP324" s="209"/>
      <c r="AQ324" s="209"/>
      <c r="AR324" s="209"/>
      <c r="AS324" s="209"/>
      <c r="AT324" s="209"/>
      <c r="AU324" s="209"/>
      <c r="AV324" s="209"/>
      <c r="AW324" s="209"/>
      <c r="AX324" s="209"/>
      <c r="AY324" s="209"/>
      <c r="AZ324" s="209"/>
      <c r="BA324" s="209"/>
      <c r="BB324" s="209"/>
      <c r="BC324" s="209"/>
      <c r="BD324" s="209"/>
      <c r="BE324" s="209"/>
      <c r="BF324" s="209"/>
      <c r="BG324" s="209"/>
      <c r="BH324" s="210"/>
      <c r="BI324" s="99"/>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row>
    <row r="325" spans="1:207" s="6" customFormat="1" ht="13.5" customHeight="1">
      <c r="A325" s="36"/>
      <c r="B325" s="97"/>
      <c r="C325" s="208"/>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c r="AA325" s="209"/>
      <c r="AB325" s="209"/>
      <c r="AC325" s="209"/>
      <c r="AD325" s="209"/>
      <c r="AE325" s="209"/>
      <c r="AF325" s="209"/>
      <c r="AG325" s="209"/>
      <c r="AH325" s="209"/>
      <c r="AI325" s="209"/>
      <c r="AJ325" s="209"/>
      <c r="AK325" s="209"/>
      <c r="AL325" s="209"/>
      <c r="AM325" s="209"/>
      <c r="AN325" s="209"/>
      <c r="AO325" s="209"/>
      <c r="AP325" s="209"/>
      <c r="AQ325" s="209"/>
      <c r="AR325" s="209"/>
      <c r="AS325" s="209"/>
      <c r="AT325" s="209"/>
      <c r="AU325" s="209"/>
      <c r="AV325" s="209"/>
      <c r="AW325" s="209"/>
      <c r="AX325" s="209"/>
      <c r="AY325" s="209"/>
      <c r="AZ325" s="209"/>
      <c r="BA325" s="209"/>
      <c r="BB325" s="209"/>
      <c r="BC325" s="209"/>
      <c r="BD325" s="209"/>
      <c r="BE325" s="209"/>
      <c r="BF325" s="209"/>
      <c r="BG325" s="209"/>
      <c r="BH325" s="210"/>
      <c r="BI325" s="99"/>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row>
    <row r="326" spans="1:207" s="6" customFormat="1" ht="13.5" customHeight="1">
      <c r="A326" s="36"/>
      <c r="B326" s="97"/>
      <c r="C326" s="208"/>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c r="Z326" s="209"/>
      <c r="AA326" s="209"/>
      <c r="AB326" s="209"/>
      <c r="AC326" s="209"/>
      <c r="AD326" s="209"/>
      <c r="AE326" s="209"/>
      <c r="AF326" s="209"/>
      <c r="AG326" s="209"/>
      <c r="AH326" s="209"/>
      <c r="AI326" s="209"/>
      <c r="AJ326" s="209"/>
      <c r="AK326" s="209"/>
      <c r="AL326" s="209"/>
      <c r="AM326" s="209"/>
      <c r="AN326" s="209"/>
      <c r="AO326" s="209"/>
      <c r="AP326" s="209"/>
      <c r="AQ326" s="209"/>
      <c r="AR326" s="209"/>
      <c r="AS326" s="209"/>
      <c r="AT326" s="209"/>
      <c r="AU326" s="209"/>
      <c r="AV326" s="209"/>
      <c r="AW326" s="209"/>
      <c r="AX326" s="209"/>
      <c r="AY326" s="209"/>
      <c r="AZ326" s="209"/>
      <c r="BA326" s="209"/>
      <c r="BB326" s="209"/>
      <c r="BC326" s="209"/>
      <c r="BD326" s="209"/>
      <c r="BE326" s="209"/>
      <c r="BF326" s="209"/>
      <c r="BG326" s="209"/>
      <c r="BH326" s="210"/>
      <c r="BI326" s="99"/>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row>
    <row r="327" spans="1:207" s="6" customFormat="1" ht="13.5" customHeight="1">
      <c r="A327" s="36"/>
      <c r="B327" s="97"/>
      <c r="C327" s="208"/>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c r="Z327" s="209"/>
      <c r="AA327" s="209"/>
      <c r="AB327" s="209"/>
      <c r="AC327" s="209"/>
      <c r="AD327" s="209"/>
      <c r="AE327" s="209"/>
      <c r="AF327" s="209"/>
      <c r="AG327" s="209"/>
      <c r="AH327" s="209"/>
      <c r="AI327" s="209"/>
      <c r="AJ327" s="209"/>
      <c r="AK327" s="209"/>
      <c r="AL327" s="209"/>
      <c r="AM327" s="209"/>
      <c r="AN327" s="209"/>
      <c r="AO327" s="209"/>
      <c r="AP327" s="209"/>
      <c r="AQ327" s="209"/>
      <c r="AR327" s="209"/>
      <c r="AS327" s="209"/>
      <c r="AT327" s="209"/>
      <c r="AU327" s="209"/>
      <c r="AV327" s="209"/>
      <c r="AW327" s="209"/>
      <c r="AX327" s="209"/>
      <c r="AY327" s="209"/>
      <c r="AZ327" s="209"/>
      <c r="BA327" s="209"/>
      <c r="BB327" s="209"/>
      <c r="BC327" s="209"/>
      <c r="BD327" s="209"/>
      <c r="BE327" s="209"/>
      <c r="BF327" s="209"/>
      <c r="BG327" s="209"/>
      <c r="BH327" s="210"/>
      <c r="BI327" s="99"/>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row>
    <row r="328" spans="1:207" s="6" customFormat="1" ht="13.5" customHeight="1">
      <c r="A328" s="36"/>
      <c r="B328" s="97"/>
      <c r="C328" s="208"/>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c r="Z328" s="209"/>
      <c r="AA328" s="209"/>
      <c r="AB328" s="209"/>
      <c r="AC328" s="209"/>
      <c r="AD328" s="209"/>
      <c r="AE328" s="209"/>
      <c r="AF328" s="209"/>
      <c r="AG328" s="209"/>
      <c r="AH328" s="209"/>
      <c r="AI328" s="209"/>
      <c r="AJ328" s="209"/>
      <c r="AK328" s="209"/>
      <c r="AL328" s="209"/>
      <c r="AM328" s="209"/>
      <c r="AN328" s="209"/>
      <c r="AO328" s="209"/>
      <c r="AP328" s="209"/>
      <c r="AQ328" s="209"/>
      <c r="AR328" s="209"/>
      <c r="AS328" s="209"/>
      <c r="AT328" s="209"/>
      <c r="AU328" s="209"/>
      <c r="AV328" s="209"/>
      <c r="AW328" s="209"/>
      <c r="AX328" s="209"/>
      <c r="AY328" s="209"/>
      <c r="AZ328" s="209"/>
      <c r="BA328" s="209"/>
      <c r="BB328" s="209"/>
      <c r="BC328" s="209"/>
      <c r="BD328" s="209"/>
      <c r="BE328" s="209"/>
      <c r="BF328" s="209"/>
      <c r="BG328" s="209"/>
      <c r="BH328" s="210"/>
      <c r="BI328" s="99"/>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row>
    <row r="329" spans="1:207" s="6" customFormat="1" ht="13.5" customHeight="1">
      <c r="A329" s="36"/>
      <c r="B329" s="97"/>
      <c r="C329" s="208"/>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c r="Z329" s="209"/>
      <c r="AA329" s="209"/>
      <c r="AB329" s="209"/>
      <c r="AC329" s="209"/>
      <c r="AD329" s="209"/>
      <c r="AE329" s="209"/>
      <c r="AF329" s="209"/>
      <c r="AG329" s="209"/>
      <c r="AH329" s="209"/>
      <c r="AI329" s="209"/>
      <c r="AJ329" s="209"/>
      <c r="AK329" s="209"/>
      <c r="AL329" s="209"/>
      <c r="AM329" s="209"/>
      <c r="AN329" s="209"/>
      <c r="AO329" s="209"/>
      <c r="AP329" s="209"/>
      <c r="AQ329" s="209"/>
      <c r="AR329" s="209"/>
      <c r="AS329" s="209"/>
      <c r="AT329" s="209"/>
      <c r="AU329" s="209"/>
      <c r="AV329" s="209"/>
      <c r="AW329" s="209"/>
      <c r="AX329" s="209"/>
      <c r="AY329" s="209"/>
      <c r="AZ329" s="209"/>
      <c r="BA329" s="209"/>
      <c r="BB329" s="209"/>
      <c r="BC329" s="209"/>
      <c r="BD329" s="209"/>
      <c r="BE329" s="209"/>
      <c r="BF329" s="209"/>
      <c r="BG329" s="209"/>
      <c r="BH329" s="210"/>
      <c r="BI329" s="99"/>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row>
    <row r="330" spans="1:207" s="6" customFormat="1" ht="13.5" customHeight="1">
      <c r="A330" s="36"/>
      <c r="B330" s="97"/>
      <c r="C330" s="208"/>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c r="AA330" s="209"/>
      <c r="AB330" s="209"/>
      <c r="AC330" s="209"/>
      <c r="AD330" s="209"/>
      <c r="AE330" s="209"/>
      <c r="AF330" s="209"/>
      <c r="AG330" s="209"/>
      <c r="AH330" s="209"/>
      <c r="AI330" s="209"/>
      <c r="AJ330" s="209"/>
      <c r="AK330" s="209"/>
      <c r="AL330" s="209"/>
      <c r="AM330" s="209"/>
      <c r="AN330" s="209"/>
      <c r="AO330" s="209"/>
      <c r="AP330" s="209"/>
      <c r="AQ330" s="209"/>
      <c r="AR330" s="209"/>
      <c r="AS330" s="209"/>
      <c r="AT330" s="209"/>
      <c r="AU330" s="209"/>
      <c r="AV330" s="209"/>
      <c r="AW330" s="209"/>
      <c r="AX330" s="209"/>
      <c r="AY330" s="209"/>
      <c r="AZ330" s="209"/>
      <c r="BA330" s="209"/>
      <c r="BB330" s="209"/>
      <c r="BC330" s="209"/>
      <c r="BD330" s="209"/>
      <c r="BE330" s="209"/>
      <c r="BF330" s="209"/>
      <c r="BG330" s="209"/>
      <c r="BH330" s="210"/>
      <c r="BI330" s="99"/>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row>
    <row r="331" spans="1:207" s="6" customFormat="1" ht="13.5" customHeight="1">
      <c r="A331" s="36"/>
      <c r="B331" s="97"/>
      <c r="C331" s="208"/>
      <c r="D331" s="209"/>
      <c r="E331" s="209"/>
      <c r="F331" s="209"/>
      <c r="G331" s="209"/>
      <c r="H331" s="209"/>
      <c r="I331" s="209"/>
      <c r="J331" s="209"/>
      <c r="K331" s="209"/>
      <c r="L331" s="209"/>
      <c r="M331" s="209"/>
      <c r="N331" s="209"/>
      <c r="O331" s="209"/>
      <c r="P331" s="209"/>
      <c r="Q331" s="209"/>
      <c r="R331" s="209"/>
      <c r="S331" s="209"/>
      <c r="T331" s="209"/>
      <c r="U331" s="209"/>
      <c r="V331" s="209"/>
      <c r="W331" s="209"/>
      <c r="X331" s="209"/>
      <c r="Y331" s="209"/>
      <c r="Z331" s="209"/>
      <c r="AA331" s="209"/>
      <c r="AB331" s="209"/>
      <c r="AC331" s="209"/>
      <c r="AD331" s="209"/>
      <c r="AE331" s="209"/>
      <c r="AF331" s="209"/>
      <c r="AG331" s="209"/>
      <c r="AH331" s="209"/>
      <c r="AI331" s="209"/>
      <c r="AJ331" s="209"/>
      <c r="AK331" s="209"/>
      <c r="AL331" s="209"/>
      <c r="AM331" s="209"/>
      <c r="AN331" s="209"/>
      <c r="AO331" s="209"/>
      <c r="AP331" s="209"/>
      <c r="AQ331" s="209"/>
      <c r="AR331" s="209"/>
      <c r="AS331" s="209"/>
      <c r="AT331" s="209"/>
      <c r="AU331" s="209"/>
      <c r="AV331" s="209"/>
      <c r="AW331" s="209"/>
      <c r="AX331" s="209"/>
      <c r="AY331" s="209"/>
      <c r="AZ331" s="209"/>
      <c r="BA331" s="209"/>
      <c r="BB331" s="209"/>
      <c r="BC331" s="209"/>
      <c r="BD331" s="209"/>
      <c r="BE331" s="209"/>
      <c r="BF331" s="209"/>
      <c r="BG331" s="209"/>
      <c r="BH331" s="210"/>
      <c r="BI331" s="99"/>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row>
    <row r="332" spans="1:207" s="6" customFormat="1" ht="13.5" customHeight="1">
      <c r="A332" s="36"/>
      <c r="B332" s="97"/>
      <c r="C332" s="208"/>
      <c r="D332" s="209"/>
      <c r="E332" s="209"/>
      <c r="F332" s="209"/>
      <c r="G332" s="209"/>
      <c r="H332" s="209"/>
      <c r="I332" s="209"/>
      <c r="J332" s="209"/>
      <c r="K332" s="209"/>
      <c r="L332" s="209"/>
      <c r="M332" s="209"/>
      <c r="N332" s="209"/>
      <c r="O332" s="209"/>
      <c r="P332" s="209"/>
      <c r="Q332" s="209"/>
      <c r="R332" s="209"/>
      <c r="S332" s="209"/>
      <c r="T332" s="209"/>
      <c r="U332" s="209"/>
      <c r="V332" s="209"/>
      <c r="W332" s="209"/>
      <c r="X332" s="209"/>
      <c r="Y332" s="209"/>
      <c r="Z332" s="209"/>
      <c r="AA332" s="209"/>
      <c r="AB332" s="209"/>
      <c r="AC332" s="209"/>
      <c r="AD332" s="209"/>
      <c r="AE332" s="209"/>
      <c r="AF332" s="209"/>
      <c r="AG332" s="209"/>
      <c r="AH332" s="209"/>
      <c r="AI332" s="209"/>
      <c r="AJ332" s="209"/>
      <c r="AK332" s="209"/>
      <c r="AL332" s="209"/>
      <c r="AM332" s="209"/>
      <c r="AN332" s="209"/>
      <c r="AO332" s="209"/>
      <c r="AP332" s="209"/>
      <c r="AQ332" s="209"/>
      <c r="AR332" s="209"/>
      <c r="AS332" s="209"/>
      <c r="AT332" s="209"/>
      <c r="AU332" s="209"/>
      <c r="AV332" s="209"/>
      <c r="AW332" s="209"/>
      <c r="AX332" s="209"/>
      <c r="AY332" s="209"/>
      <c r="AZ332" s="209"/>
      <c r="BA332" s="209"/>
      <c r="BB332" s="209"/>
      <c r="BC332" s="209"/>
      <c r="BD332" s="209"/>
      <c r="BE332" s="209"/>
      <c r="BF332" s="209"/>
      <c r="BG332" s="209"/>
      <c r="BH332" s="210"/>
      <c r="BI332" s="99"/>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row>
    <row r="333" spans="1:207" s="6" customFormat="1" ht="13.5" customHeight="1">
      <c r="A333" s="36"/>
      <c r="B333" s="97"/>
      <c r="C333" s="208"/>
      <c r="D333" s="209"/>
      <c r="E333" s="209"/>
      <c r="F333" s="209"/>
      <c r="G333" s="209"/>
      <c r="H333" s="209"/>
      <c r="I333" s="209"/>
      <c r="J333" s="209"/>
      <c r="K333" s="209"/>
      <c r="L333" s="209"/>
      <c r="M333" s="209"/>
      <c r="N333" s="209"/>
      <c r="O333" s="209"/>
      <c r="P333" s="209"/>
      <c r="Q333" s="209"/>
      <c r="R333" s="209"/>
      <c r="S333" s="209"/>
      <c r="T333" s="209"/>
      <c r="U333" s="209"/>
      <c r="V333" s="209"/>
      <c r="W333" s="209"/>
      <c r="X333" s="209"/>
      <c r="Y333" s="209"/>
      <c r="Z333" s="209"/>
      <c r="AA333" s="209"/>
      <c r="AB333" s="209"/>
      <c r="AC333" s="209"/>
      <c r="AD333" s="209"/>
      <c r="AE333" s="209"/>
      <c r="AF333" s="209"/>
      <c r="AG333" s="209"/>
      <c r="AH333" s="209"/>
      <c r="AI333" s="209"/>
      <c r="AJ333" s="209"/>
      <c r="AK333" s="209"/>
      <c r="AL333" s="209"/>
      <c r="AM333" s="209"/>
      <c r="AN333" s="209"/>
      <c r="AO333" s="209"/>
      <c r="AP333" s="209"/>
      <c r="AQ333" s="209"/>
      <c r="AR333" s="209"/>
      <c r="AS333" s="209"/>
      <c r="AT333" s="209"/>
      <c r="AU333" s="209"/>
      <c r="AV333" s="209"/>
      <c r="AW333" s="209"/>
      <c r="AX333" s="209"/>
      <c r="AY333" s="209"/>
      <c r="AZ333" s="209"/>
      <c r="BA333" s="209"/>
      <c r="BB333" s="209"/>
      <c r="BC333" s="209"/>
      <c r="BD333" s="209"/>
      <c r="BE333" s="209"/>
      <c r="BF333" s="209"/>
      <c r="BG333" s="209"/>
      <c r="BH333" s="210"/>
      <c r="BI333" s="99"/>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row>
    <row r="334" spans="1:207" s="6" customFormat="1" ht="13.5" customHeight="1">
      <c r="A334" s="36"/>
      <c r="B334" s="97"/>
      <c r="C334" s="208"/>
      <c r="D334" s="209"/>
      <c r="E334" s="209"/>
      <c r="F334" s="209"/>
      <c r="G334" s="209"/>
      <c r="H334" s="209"/>
      <c r="I334" s="209"/>
      <c r="J334" s="209"/>
      <c r="K334" s="209"/>
      <c r="L334" s="209"/>
      <c r="M334" s="209"/>
      <c r="N334" s="209"/>
      <c r="O334" s="209"/>
      <c r="P334" s="209"/>
      <c r="Q334" s="209"/>
      <c r="R334" s="209"/>
      <c r="S334" s="209"/>
      <c r="T334" s="209"/>
      <c r="U334" s="209"/>
      <c r="V334" s="209"/>
      <c r="W334" s="209"/>
      <c r="X334" s="209"/>
      <c r="Y334" s="209"/>
      <c r="Z334" s="209"/>
      <c r="AA334" s="209"/>
      <c r="AB334" s="209"/>
      <c r="AC334" s="209"/>
      <c r="AD334" s="209"/>
      <c r="AE334" s="209"/>
      <c r="AF334" s="209"/>
      <c r="AG334" s="209"/>
      <c r="AH334" s="209"/>
      <c r="AI334" s="209"/>
      <c r="AJ334" s="209"/>
      <c r="AK334" s="209"/>
      <c r="AL334" s="209"/>
      <c r="AM334" s="209"/>
      <c r="AN334" s="209"/>
      <c r="AO334" s="209"/>
      <c r="AP334" s="209"/>
      <c r="AQ334" s="209"/>
      <c r="AR334" s="209"/>
      <c r="AS334" s="209"/>
      <c r="AT334" s="209"/>
      <c r="AU334" s="209"/>
      <c r="AV334" s="209"/>
      <c r="AW334" s="209"/>
      <c r="AX334" s="209"/>
      <c r="AY334" s="209"/>
      <c r="AZ334" s="209"/>
      <c r="BA334" s="209"/>
      <c r="BB334" s="209"/>
      <c r="BC334" s="209"/>
      <c r="BD334" s="209"/>
      <c r="BE334" s="209"/>
      <c r="BF334" s="209"/>
      <c r="BG334" s="209"/>
      <c r="BH334" s="210"/>
      <c r="BI334" s="99"/>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row>
    <row r="335" spans="1:207" s="6" customFormat="1" ht="13.5" customHeight="1">
      <c r="A335" s="36"/>
      <c r="B335" s="97"/>
      <c r="C335" s="208"/>
      <c r="D335" s="209"/>
      <c r="E335" s="209"/>
      <c r="F335" s="209"/>
      <c r="G335" s="209"/>
      <c r="H335" s="209"/>
      <c r="I335" s="209"/>
      <c r="J335" s="209"/>
      <c r="K335" s="209"/>
      <c r="L335" s="209"/>
      <c r="M335" s="209"/>
      <c r="N335" s="209"/>
      <c r="O335" s="209"/>
      <c r="P335" s="209"/>
      <c r="Q335" s="209"/>
      <c r="R335" s="209"/>
      <c r="S335" s="209"/>
      <c r="T335" s="209"/>
      <c r="U335" s="209"/>
      <c r="V335" s="209"/>
      <c r="W335" s="209"/>
      <c r="X335" s="209"/>
      <c r="Y335" s="209"/>
      <c r="Z335" s="209"/>
      <c r="AA335" s="209"/>
      <c r="AB335" s="209"/>
      <c r="AC335" s="209"/>
      <c r="AD335" s="209"/>
      <c r="AE335" s="209"/>
      <c r="AF335" s="209"/>
      <c r="AG335" s="209"/>
      <c r="AH335" s="209"/>
      <c r="AI335" s="209"/>
      <c r="AJ335" s="209"/>
      <c r="AK335" s="209"/>
      <c r="AL335" s="209"/>
      <c r="AM335" s="209"/>
      <c r="AN335" s="209"/>
      <c r="AO335" s="209"/>
      <c r="AP335" s="209"/>
      <c r="AQ335" s="209"/>
      <c r="AR335" s="209"/>
      <c r="AS335" s="209"/>
      <c r="AT335" s="209"/>
      <c r="AU335" s="209"/>
      <c r="AV335" s="209"/>
      <c r="AW335" s="209"/>
      <c r="AX335" s="209"/>
      <c r="AY335" s="209"/>
      <c r="AZ335" s="209"/>
      <c r="BA335" s="209"/>
      <c r="BB335" s="209"/>
      <c r="BC335" s="209"/>
      <c r="BD335" s="209"/>
      <c r="BE335" s="209"/>
      <c r="BF335" s="209"/>
      <c r="BG335" s="209"/>
      <c r="BH335" s="210"/>
      <c r="BI335" s="99"/>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row>
    <row r="336" spans="1:207" s="6" customFormat="1" ht="13.5" customHeight="1">
      <c r="A336" s="36"/>
      <c r="B336" s="97"/>
      <c r="C336" s="208"/>
      <c r="D336" s="209"/>
      <c r="E336" s="209"/>
      <c r="F336" s="209"/>
      <c r="G336" s="209"/>
      <c r="H336" s="209"/>
      <c r="I336" s="209"/>
      <c r="J336" s="209"/>
      <c r="K336" s="209"/>
      <c r="L336" s="209"/>
      <c r="M336" s="209"/>
      <c r="N336" s="209"/>
      <c r="O336" s="209"/>
      <c r="P336" s="209"/>
      <c r="Q336" s="209"/>
      <c r="R336" s="209"/>
      <c r="S336" s="209"/>
      <c r="T336" s="209"/>
      <c r="U336" s="209"/>
      <c r="V336" s="209"/>
      <c r="W336" s="209"/>
      <c r="X336" s="209"/>
      <c r="Y336" s="209"/>
      <c r="Z336" s="209"/>
      <c r="AA336" s="209"/>
      <c r="AB336" s="209"/>
      <c r="AC336" s="209"/>
      <c r="AD336" s="209"/>
      <c r="AE336" s="209"/>
      <c r="AF336" s="209"/>
      <c r="AG336" s="209"/>
      <c r="AH336" s="209"/>
      <c r="AI336" s="209"/>
      <c r="AJ336" s="209"/>
      <c r="AK336" s="209"/>
      <c r="AL336" s="209"/>
      <c r="AM336" s="209"/>
      <c r="AN336" s="209"/>
      <c r="AO336" s="209"/>
      <c r="AP336" s="209"/>
      <c r="AQ336" s="209"/>
      <c r="AR336" s="209"/>
      <c r="AS336" s="209"/>
      <c r="AT336" s="209"/>
      <c r="AU336" s="209"/>
      <c r="AV336" s="209"/>
      <c r="AW336" s="209"/>
      <c r="AX336" s="209"/>
      <c r="AY336" s="209"/>
      <c r="AZ336" s="209"/>
      <c r="BA336" s="209"/>
      <c r="BB336" s="209"/>
      <c r="BC336" s="209"/>
      <c r="BD336" s="209"/>
      <c r="BE336" s="209"/>
      <c r="BF336" s="209"/>
      <c r="BG336" s="209"/>
      <c r="BH336" s="210"/>
      <c r="BI336" s="99"/>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row>
    <row r="337" spans="1:207" s="6" customFormat="1" ht="13.5" customHeight="1">
      <c r="A337" s="36"/>
      <c r="B337" s="97"/>
      <c r="C337" s="208"/>
      <c r="D337" s="209"/>
      <c r="E337" s="209"/>
      <c r="F337" s="209"/>
      <c r="G337" s="209"/>
      <c r="H337" s="209"/>
      <c r="I337" s="209"/>
      <c r="J337" s="209"/>
      <c r="K337" s="209"/>
      <c r="L337" s="209"/>
      <c r="M337" s="209"/>
      <c r="N337" s="209"/>
      <c r="O337" s="209"/>
      <c r="P337" s="209"/>
      <c r="Q337" s="209"/>
      <c r="R337" s="209"/>
      <c r="S337" s="209"/>
      <c r="T337" s="209"/>
      <c r="U337" s="209"/>
      <c r="V337" s="209"/>
      <c r="W337" s="209"/>
      <c r="X337" s="209"/>
      <c r="Y337" s="209"/>
      <c r="Z337" s="209"/>
      <c r="AA337" s="209"/>
      <c r="AB337" s="209"/>
      <c r="AC337" s="209"/>
      <c r="AD337" s="209"/>
      <c r="AE337" s="209"/>
      <c r="AF337" s="209"/>
      <c r="AG337" s="209"/>
      <c r="AH337" s="209"/>
      <c r="AI337" s="209"/>
      <c r="AJ337" s="209"/>
      <c r="AK337" s="209"/>
      <c r="AL337" s="209"/>
      <c r="AM337" s="209"/>
      <c r="AN337" s="209"/>
      <c r="AO337" s="209"/>
      <c r="AP337" s="209"/>
      <c r="AQ337" s="209"/>
      <c r="AR337" s="209"/>
      <c r="AS337" s="209"/>
      <c r="AT337" s="209"/>
      <c r="AU337" s="209"/>
      <c r="AV337" s="209"/>
      <c r="AW337" s="209"/>
      <c r="AX337" s="209"/>
      <c r="AY337" s="209"/>
      <c r="AZ337" s="209"/>
      <c r="BA337" s="209"/>
      <c r="BB337" s="209"/>
      <c r="BC337" s="209"/>
      <c r="BD337" s="209"/>
      <c r="BE337" s="209"/>
      <c r="BF337" s="209"/>
      <c r="BG337" s="209"/>
      <c r="BH337" s="210"/>
      <c r="BI337" s="99"/>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row>
    <row r="338" spans="1:207" s="6" customFormat="1" ht="13.5" customHeight="1">
      <c r="A338" s="36"/>
      <c r="B338" s="97"/>
      <c r="C338" s="208"/>
      <c r="D338" s="209"/>
      <c r="E338" s="209"/>
      <c r="F338" s="209"/>
      <c r="G338" s="209"/>
      <c r="H338" s="209"/>
      <c r="I338" s="209"/>
      <c r="J338" s="209"/>
      <c r="K338" s="209"/>
      <c r="L338" s="209"/>
      <c r="M338" s="209"/>
      <c r="N338" s="209"/>
      <c r="O338" s="209"/>
      <c r="P338" s="209"/>
      <c r="Q338" s="209"/>
      <c r="R338" s="209"/>
      <c r="S338" s="209"/>
      <c r="T338" s="209"/>
      <c r="U338" s="209"/>
      <c r="V338" s="209"/>
      <c r="W338" s="209"/>
      <c r="X338" s="209"/>
      <c r="Y338" s="209"/>
      <c r="Z338" s="209"/>
      <c r="AA338" s="209"/>
      <c r="AB338" s="209"/>
      <c r="AC338" s="209"/>
      <c r="AD338" s="209"/>
      <c r="AE338" s="209"/>
      <c r="AF338" s="209"/>
      <c r="AG338" s="209"/>
      <c r="AH338" s="209"/>
      <c r="AI338" s="209"/>
      <c r="AJ338" s="209"/>
      <c r="AK338" s="209"/>
      <c r="AL338" s="209"/>
      <c r="AM338" s="209"/>
      <c r="AN338" s="209"/>
      <c r="AO338" s="209"/>
      <c r="AP338" s="209"/>
      <c r="AQ338" s="209"/>
      <c r="AR338" s="209"/>
      <c r="AS338" s="209"/>
      <c r="AT338" s="209"/>
      <c r="AU338" s="209"/>
      <c r="AV338" s="209"/>
      <c r="AW338" s="209"/>
      <c r="AX338" s="209"/>
      <c r="AY338" s="209"/>
      <c r="AZ338" s="209"/>
      <c r="BA338" s="209"/>
      <c r="BB338" s="209"/>
      <c r="BC338" s="209"/>
      <c r="BD338" s="209"/>
      <c r="BE338" s="209"/>
      <c r="BF338" s="209"/>
      <c r="BG338" s="209"/>
      <c r="BH338" s="210"/>
      <c r="BI338" s="99"/>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row>
    <row r="339" spans="1:207" s="6" customFormat="1" ht="13.5" customHeight="1">
      <c r="A339" s="36"/>
      <c r="B339" s="97"/>
      <c r="C339" s="208"/>
      <c r="D339" s="209"/>
      <c r="E339" s="209"/>
      <c r="F339" s="209"/>
      <c r="G339" s="209"/>
      <c r="H339" s="209"/>
      <c r="I339" s="209"/>
      <c r="J339" s="209"/>
      <c r="K339" s="209"/>
      <c r="L339" s="209"/>
      <c r="M339" s="209"/>
      <c r="N339" s="209"/>
      <c r="O339" s="209"/>
      <c r="P339" s="209"/>
      <c r="Q339" s="209"/>
      <c r="R339" s="209"/>
      <c r="S339" s="209"/>
      <c r="T339" s="209"/>
      <c r="U339" s="209"/>
      <c r="V339" s="209"/>
      <c r="W339" s="209"/>
      <c r="X339" s="209"/>
      <c r="Y339" s="209"/>
      <c r="Z339" s="209"/>
      <c r="AA339" s="209"/>
      <c r="AB339" s="209"/>
      <c r="AC339" s="209"/>
      <c r="AD339" s="209"/>
      <c r="AE339" s="209"/>
      <c r="AF339" s="209"/>
      <c r="AG339" s="209"/>
      <c r="AH339" s="209"/>
      <c r="AI339" s="209"/>
      <c r="AJ339" s="209"/>
      <c r="AK339" s="209"/>
      <c r="AL339" s="209"/>
      <c r="AM339" s="209"/>
      <c r="AN339" s="209"/>
      <c r="AO339" s="209"/>
      <c r="AP339" s="209"/>
      <c r="AQ339" s="209"/>
      <c r="AR339" s="209"/>
      <c r="AS339" s="209"/>
      <c r="AT339" s="209"/>
      <c r="AU339" s="209"/>
      <c r="AV339" s="209"/>
      <c r="AW339" s="209"/>
      <c r="AX339" s="209"/>
      <c r="AY339" s="209"/>
      <c r="AZ339" s="209"/>
      <c r="BA339" s="209"/>
      <c r="BB339" s="209"/>
      <c r="BC339" s="209"/>
      <c r="BD339" s="209"/>
      <c r="BE339" s="209"/>
      <c r="BF339" s="209"/>
      <c r="BG339" s="209"/>
      <c r="BH339" s="210"/>
      <c r="BI339" s="99"/>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row>
    <row r="340" spans="1:207" s="6" customFormat="1" ht="13.5" customHeight="1">
      <c r="A340" s="36"/>
      <c r="B340" s="97"/>
      <c r="C340" s="208"/>
      <c r="D340" s="209"/>
      <c r="E340" s="209"/>
      <c r="F340" s="209"/>
      <c r="G340" s="209"/>
      <c r="H340" s="209"/>
      <c r="I340" s="209"/>
      <c r="J340" s="209"/>
      <c r="K340" s="209"/>
      <c r="L340" s="209"/>
      <c r="M340" s="209"/>
      <c r="N340" s="209"/>
      <c r="O340" s="209"/>
      <c r="P340" s="209"/>
      <c r="Q340" s="209"/>
      <c r="R340" s="209"/>
      <c r="S340" s="209"/>
      <c r="T340" s="209"/>
      <c r="U340" s="209"/>
      <c r="V340" s="209"/>
      <c r="W340" s="209"/>
      <c r="X340" s="209"/>
      <c r="Y340" s="209"/>
      <c r="Z340" s="209"/>
      <c r="AA340" s="209"/>
      <c r="AB340" s="209"/>
      <c r="AC340" s="209"/>
      <c r="AD340" s="209"/>
      <c r="AE340" s="209"/>
      <c r="AF340" s="209"/>
      <c r="AG340" s="209"/>
      <c r="AH340" s="209"/>
      <c r="AI340" s="209"/>
      <c r="AJ340" s="209"/>
      <c r="AK340" s="209"/>
      <c r="AL340" s="209"/>
      <c r="AM340" s="209"/>
      <c r="AN340" s="209"/>
      <c r="AO340" s="209"/>
      <c r="AP340" s="209"/>
      <c r="AQ340" s="209"/>
      <c r="AR340" s="209"/>
      <c r="AS340" s="209"/>
      <c r="AT340" s="209"/>
      <c r="AU340" s="209"/>
      <c r="AV340" s="209"/>
      <c r="AW340" s="209"/>
      <c r="AX340" s="209"/>
      <c r="AY340" s="209"/>
      <c r="AZ340" s="209"/>
      <c r="BA340" s="209"/>
      <c r="BB340" s="209"/>
      <c r="BC340" s="209"/>
      <c r="BD340" s="209"/>
      <c r="BE340" s="209"/>
      <c r="BF340" s="209"/>
      <c r="BG340" s="209"/>
      <c r="BH340" s="210"/>
      <c r="BI340" s="99"/>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row>
    <row r="341" spans="1:207" s="6" customFormat="1" ht="13.5" customHeight="1">
      <c r="A341" s="36"/>
      <c r="B341" s="97"/>
      <c r="C341" s="208"/>
      <c r="D341" s="209"/>
      <c r="E341" s="209"/>
      <c r="F341" s="209"/>
      <c r="G341" s="209"/>
      <c r="H341" s="209"/>
      <c r="I341" s="209"/>
      <c r="J341" s="209"/>
      <c r="K341" s="209"/>
      <c r="L341" s="209"/>
      <c r="M341" s="209"/>
      <c r="N341" s="209"/>
      <c r="O341" s="209"/>
      <c r="P341" s="209"/>
      <c r="Q341" s="209"/>
      <c r="R341" s="209"/>
      <c r="S341" s="209"/>
      <c r="T341" s="209"/>
      <c r="U341" s="209"/>
      <c r="V341" s="209"/>
      <c r="W341" s="209"/>
      <c r="X341" s="209"/>
      <c r="Y341" s="209"/>
      <c r="Z341" s="209"/>
      <c r="AA341" s="209"/>
      <c r="AB341" s="209"/>
      <c r="AC341" s="209"/>
      <c r="AD341" s="209"/>
      <c r="AE341" s="209"/>
      <c r="AF341" s="209"/>
      <c r="AG341" s="209"/>
      <c r="AH341" s="209"/>
      <c r="AI341" s="209"/>
      <c r="AJ341" s="209"/>
      <c r="AK341" s="209"/>
      <c r="AL341" s="209"/>
      <c r="AM341" s="209"/>
      <c r="AN341" s="209"/>
      <c r="AO341" s="209"/>
      <c r="AP341" s="209"/>
      <c r="AQ341" s="209"/>
      <c r="AR341" s="209"/>
      <c r="AS341" s="209"/>
      <c r="AT341" s="209"/>
      <c r="AU341" s="209"/>
      <c r="AV341" s="209"/>
      <c r="AW341" s="209"/>
      <c r="AX341" s="209"/>
      <c r="AY341" s="209"/>
      <c r="AZ341" s="209"/>
      <c r="BA341" s="209"/>
      <c r="BB341" s="209"/>
      <c r="BC341" s="209"/>
      <c r="BD341" s="209"/>
      <c r="BE341" s="209"/>
      <c r="BF341" s="209"/>
      <c r="BG341" s="209"/>
      <c r="BH341" s="210"/>
      <c r="BI341" s="99"/>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row>
    <row r="342" spans="1:207" s="6" customFormat="1" ht="13.5" customHeight="1">
      <c r="A342" s="36"/>
      <c r="B342" s="97"/>
      <c r="C342" s="208"/>
      <c r="D342" s="209"/>
      <c r="E342" s="209"/>
      <c r="F342" s="209"/>
      <c r="G342" s="209"/>
      <c r="H342" s="209"/>
      <c r="I342" s="209"/>
      <c r="J342" s="209"/>
      <c r="K342" s="209"/>
      <c r="L342" s="209"/>
      <c r="M342" s="209"/>
      <c r="N342" s="209"/>
      <c r="O342" s="209"/>
      <c r="P342" s="209"/>
      <c r="Q342" s="209"/>
      <c r="R342" s="209"/>
      <c r="S342" s="209"/>
      <c r="T342" s="209"/>
      <c r="U342" s="209"/>
      <c r="V342" s="209"/>
      <c r="W342" s="209"/>
      <c r="X342" s="209"/>
      <c r="Y342" s="209"/>
      <c r="Z342" s="209"/>
      <c r="AA342" s="209"/>
      <c r="AB342" s="209"/>
      <c r="AC342" s="209"/>
      <c r="AD342" s="209"/>
      <c r="AE342" s="209"/>
      <c r="AF342" s="209"/>
      <c r="AG342" s="209"/>
      <c r="AH342" s="209"/>
      <c r="AI342" s="209"/>
      <c r="AJ342" s="209"/>
      <c r="AK342" s="209"/>
      <c r="AL342" s="209"/>
      <c r="AM342" s="209"/>
      <c r="AN342" s="209"/>
      <c r="AO342" s="209"/>
      <c r="AP342" s="209"/>
      <c r="AQ342" s="209"/>
      <c r="AR342" s="209"/>
      <c r="AS342" s="209"/>
      <c r="AT342" s="209"/>
      <c r="AU342" s="209"/>
      <c r="AV342" s="209"/>
      <c r="AW342" s="209"/>
      <c r="AX342" s="209"/>
      <c r="AY342" s="209"/>
      <c r="AZ342" s="209"/>
      <c r="BA342" s="209"/>
      <c r="BB342" s="209"/>
      <c r="BC342" s="209"/>
      <c r="BD342" s="209"/>
      <c r="BE342" s="209"/>
      <c r="BF342" s="209"/>
      <c r="BG342" s="209"/>
      <c r="BH342" s="210"/>
      <c r="BI342" s="99"/>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row>
    <row r="343" spans="1:207" s="6" customFormat="1" ht="13.5" customHeight="1">
      <c r="A343" s="36"/>
      <c r="B343" s="97"/>
      <c r="C343" s="208"/>
      <c r="D343" s="209"/>
      <c r="E343" s="209"/>
      <c r="F343" s="209"/>
      <c r="G343" s="209"/>
      <c r="H343" s="209"/>
      <c r="I343" s="209"/>
      <c r="J343" s="209"/>
      <c r="K343" s="209"/>
      <c r="L343" s="209"/>
      <c r="M343" s="209"/>
      <c r="N343" s="209"/>
      <c r="O343" s="209"/>
      <c r="P343" s="209"/>
      <c r="Q343" s="209"/>
      <c r="R343" s="209"/>
      <c r="S343" s="209"/>
      <c r="T343" s="209"/>
      <c r="U343" s="209"/>
      <c r="V343" s="209"/>
      <c r="W343" s="209"/>
      <c r="X343" s="209"/>
      <c r="Y343" s="209"/>
      <c r="Z343" s="209"/>
      <c r="AA343" s="209"/>
      <c r="AB343" s="209"/>
      <c r="AC343" s="209"/>
      <c r="AD343" s="209"/>
      <c r="AE343" s="209"/>
      <c r="AF343" s="209"/>
      <c r="AG343" s="209"/>
      <c r="AH343" s="209"/>
      <c r="AI343" s="209"/>
      <c r="AJ343" s="209"/>
      <c r="AK343" s="209"/>
      <c r="AL343" s="209"/>
      <c r="AM343" s="209"/>
      <c r="AN343" s="209"/>
      <c r="AO343" s="209"/>
      <c r="AP343" s="209"/>
      <c r="AQ343" s="209"/>
      <c r="AR343" s="209"/>
      <c r="AS343" s="209"/>
      <c r="AT343" s="209"/>
      <c r="AU343" s="209"/>
      <c r="AV343" s="209"/>
      <c r="AW343" s="209"/>
      <c r="AX343" s="209"/>
      <c r="AY343" s="209"/>
      <c r="AZ343" s="209"/>
      <c r="BA343" s="209"/>
      <c r="BB343" s="209"/>
      <c r="BC343" s="209"/>
      <c r="BD343" s="209"/>
      <c r="BE343" s="209"/>
      <c r="BF343" s="209"/>
      <c r="BG343" s="209"/>
      <c r="BH343" s="210"/>
      <c r="BI343" s="99"/>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row>
    <row r="344" spans="1:207" s="6" customFormat="1" ht="13.5" customHeight="1">
      <c r="A344" s="36"/>
      <c r="B344" s="97"/>
      <c r="C344" s="208"/>
      <c r="D344" s="209"/>
      <c r="E344" s="209"/>
      <c r="F344" s="209"/>
      <c r="G344" s="209"/>
      <c r="H344" s="209"/>
      <c r="I344" s="209"/>
      <c r="J344" s="209"/>
      <c r="K344" s="209"/>
      <c r="L344" s="209"/>
      <c r="M344" s="209"/>
      <c r="N344" s="209"/>
      <c r="O344" s="209"/>
      <c r="P344" s="209"/>
      <c r="Q344" s="209"/>
      <c r="R344" s="209"/>
      <c r="S344" s="209"/>
      <c r="T344" s="209"/>
      <c r="U344" s="209"/>
      <c r="V344" s="209"/>
      <c r="W344" s="209"/>
      <c r="X344" s="209"/>
      <c r="Y344" s="209"/>
      <c r="Z344" s="209"/>
      <c r="AA344" s="209"/>
      <c r="AB344" s="209"/>
      <c r="AC344" s="209"/>
      <c r="AD344" s="209"/>
      <c r="AE344" s="209"/>
      <c r="AF344" s="209"/>
      <c r="AG344" s="209"/>
      <c r="AH344" s="209"/>
      <c r="AI344" s="209"/>
      <c r="AJ344" s="209"/>
      <c r="AK344" s="209"/>
      <c r="AL344" s="209"/>
      <c r="AM344" s="209"/>
      <c r="AN344" s="209"/>
      <c r="AO344" s="209"/>
      <c r="AP344" s="209"/>
      <c r="AQ344" s="209"/>
      <c r="AR344" s="209"/>
      <c r="AS344" s="209"/>
      <c r="AT344" s="209"/>
      <c r="AU344" s="209"/>
      <c r="AV344" s="209"/>
      <c r="AW344" s="209"/>
      <c r="AX344" s="209"/>
      <c r="AY344" s="209"/>
      <c r="AZ344" s="209"/>
      <c r="BA344" s="209"/>
      <c r="BB344" s="209"/>
      <c r="BC344" s="209"/>
      <c r="BD344" s="209"/>
      <c r="BE344" s="209"/>
      <c r="BF344" s="209"/>
      <c r="BG344" s="209"/>
      <c r="BH344" s="210"/>
      <c r="BI344" s="99"/>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row>
    <row r="345" spans="1:207" s="6" customFormat="1" ht="13.5" customHeight="1">
      <c r="A345" s="36"/>
      <c r="B345" s="97"/>
      <c r="C345" s="208"/>
      <c r="D345" s="209"/>
      <c r="E345" s="209"/>
      <c r="F345" s="209"/>
      <c r="G345" s="209"/>
      <c r="H345" s="209"/>
      <c r="I345" s="209"/>
      <c r="J345" s="209"/>
      <c r="K345" s="209"/>
      <c r="L345" s="209"/>
      <c r="M345" s="209"/>
      <c r="N345" s="209"/>
      <c r="O345" s="209"/>
      <c r="P345" s="209"/>
      <c r="Q345" s="209"/>
      <c r="R345" s="209"/>
      <c r="S345" s="209"/>
      <c r="T345" s="209"/>
      <c r="U345" s="209"/>
      <c r="V345" s="209"/>
      <c r="W345" s="209"/>
      <c r="X345" s="209"/>
      <c r="Y345" s="209"/>
      <c r="Z345" s="209"/>
      <c r="AA345" s="209"/>
      <c r="AB345" s="209"/>
      <c r="AC345" s="209"/>
      <c r="AD345" s="209"/>
      <c r="AE345" s="209"/>
      <c r="AF345" s="209"/>
      <c r="AG345" s="209"/>
      <c r="AH345" s="209"/>
      <c r="AI345" s="209"/>
      <c r="AJ345" s="209"/>
      <c r="AK345" s="209"/>
      <c r="AL345" s="209"/>
      <c r="AM345" s="209"/>
      <c r="AN345" s="209"/>
      <c r="AO345" s="209"/>
      <c r="AP345" s="209"/>
      <c r="AQ345" s="209"/>
      <c r="AR345" s="209"/>
      <c r="AS345" s="209"/>
      <c r="AT345" s="209"/>
      <c r="AU345" s="209"/>
      <c r="AV345" s="209"/>
      <c r="AW345" s="209"/>
      <c r="AX345" s="209"/>
      <c r="AY345" s="209"/>
      <c r="AZ345" s="209"/>
      <c r="BA345" s="209"/>
      <c r="BB345" s="209"/>
      <c r="BC345" s="209"/>
      <c r="BD345" s="209"/>
      <c r="BE345" s="209"/>
      <c r="BF345" s="209"/>
      <c r="BG345" s="209"/>
      <c r="BH345" s="210"/>
      <c r="BI345" s="99"/>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row>
    <row r="346" spans="1:207" s="6" customFormat="1" ht="13.5" customHeight="1">
      <c r="A346" s="36"/>
      <c r="B346" s="97"/>
      <c r="C346" s="208"/>
      <c r="D346" s="209"/>
      <c r="E346" s="209"/>
      <c r="F346" s="209"/>
      <c r="G346" s="209"/>
      <c r="H346" s="209"/>
      <c r="I346" s="209"/>
      <c r="J346" s="209"/>
      <c r="K346" s="209"/>
      <c r="L346" s="209"/>
      <c r="M346" s="209"/>
      <c r="N346" s="209"/>
      <c r="O346" s="209"/>
      <c r="P346" s="209"/>
      <c r="Q346" s="209"/>
      <c r="R346" s="209"/>
      <c r="S346" s="209"/>
      <c r="T346" s="209"/>
      <c r="U346" s="209"/>
      <c r="V346" s="209"/>
      <c r="W346" s="209"/>
      <c r="X346" s="209"/>
      <c r="Y346" s="209"/>
      <c r="Z346" s="209"/>
      <c r="AA346" s="209"/>
      <c r="AB346" s="209"/>
      <c r="AC346" s="209"/>
      <c r="AD346" s="209"/>
      <c r="AE346" s="209"/>
      <c r="AF346" s="209"/>
      <c r="AG346" s="209"/>
      <c r="AH346" s="209"/>
      <c r="AI346" s="209"/>
      <c r="AJ346" s="209"/>
      <c r="AK346" s="209"/>
      <c r="AL346" s="209"/>
      <c r="AM346" s="209"/>
      <c r="AN346" s="209"/>
      <c r="AO346" s="209"/>
      <c r="AP346" s="209"/>
      <c r="AQ346" s="209"/>
      <c r="AR346" s="209"/>
      <c r="AS346" s="209"/>
      <c r="AT346" s="209"/>
      <c r="AU346" s="209"/>
      <c r="AV346" s="209"/>
      <c r="AW346" s="209"/>
      <c r="AX346" s="209"/>
      <c r="AY346" s="209"/>
      <c r="AZ346" s="209"/>
      <c r="BA346" s="209"/>
      <c r="BB346" s="209"/>
      <c r="BC346" s="209"/>
      <c r="BD346" s="209"/>
      <c r="BE346" s="209"/>
      <c r="BF346" s="209"/>
      <c r="BG346" s="209"/>
      <c r="BH346" s="210"/>
      <c r="BI346" s="99"/>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row>
    <row r="347" spans="1:207" s="6" customFormat="1" ht="13.5" customHeight="1">
      <c r="A347" s="36"/>
      <c r="B347" s="97"/>
      <c r="C347" s="208"/>
      <c r="D347" s="209"/>
      <c r="E347" s="209"/>
      <c r="F347" s="209"/>
      <c r="G347" s="209"/>
      <c r="H347" s="209"/>
      <c r="I347" s="209"/>
      <c r="J347" s="209"/>
      <c r="K347" s="209"/>
      <c r="L347" s="209"/>
      <c r="M347" s="209"/>
      <c r="N347" s="209"/>
      <c r="O347" s="209"/>
      <c r="P347" s="209"/>
      <c r="Q347" s="209"/>
      <c r="R347" s="209"/>
      <c r="S347" s="209"/>
      <c r="T347" s="209"/>
      <c r="U347" s="209"/>
      <c r="V347" s="209"/>
      <c r="W347" s="209"/>
      <c r="X347" s="209"/>
      <c r="Y347" s="209"/>
      <c r="Z347" s="209"/>
      <c r="AA347" s="209"/>
      <c r="AB347" s="209"/>
      <c r="AC347" s="209"/>
      <c r="AD347" s="209"/>
      <c r="AE347" s="209"/>
      <c r="AF347" s="209"/>
      <c r="AG347" s="209"/>
      <c r="AH347" s="209"/>
      <c r="AI347" s="209"/>
      <c r="AJ347" s="209"/>
      <c r="AK347" s="209"/>
      <c r="AL347" s="209"/>
      <c r="AM347" s="209"/>
      <c r="AN347" s="209"/>
      <c r="AO347" s="209"/>
      <c r="AP347" s="209"/>
      <c r="AQ347" s="209"/>
      <c r="AR347" s="209"/>
      <c r="AS347" s="209"/>
      <c r="AT347" s="209"/>
      <c r="AU347" s="209"/>
      <c r="AV347" s="209"/>
      <c r="AW347" s="209"/>
      <c r="AX347" s="209"/>
      <c r="AY347" s="209"/>
      <c r="AZ347" s="209"/>
      <c r="BA347" s="209"/>
      <c r="BB347" s="209"/>
      <c r="BC347" s="209"/>
      <c r="BD347" s="209"/>
      <c r="BE347" s="209"/>
      <c r="BF347" s="209"/>
      <c r="BG347" s="209"/>
      <c r="BH347" s="210"/>
      <c r="BI347" s="99"/>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row>
    <row r="348" spans="1:207" s="6" customFormat="1" ht="13.5" customHeight="1">
      <c r="A348" s="36"/>
      <c r="B348" s="97"/>
      <c r="C348" s="208"/>
      <c r="D348" s="209"/>
      <c r="E348" s="209"/>
      <c r="F348" s="209"/>
      <c r="G348" s="209"/>
      <c r="H348" s="209"/>
      <c r="I348" s="209"/>
      <c r="J348" s="209"/>
      <c r="K348" s="209"/>
      <c r="L348" s="209"/>
      <c r="M348" s="209"/>
      <c r="N348" s="209"/>
      <c r="O348" s="209"/>
      <c r="P348" s="209"/>
      <c r="Q348" s="209"/>
      <c r="R348" s="209"/>
      <c r="S348" s="209"/>
      <c r="T348" s="209"/>
      <c r="U348" s="209"/>
      <c r="V348" s="209"/>
      <c r="W348" s="209"/>
      <c r="X348" s="209"/>
      <c r="Y348" s="209"/>
      <c r="Z348" s="209"/>
      <c r="AA348" s="209"/>
      <c r="AB348" s="209"/>
      <c r="AC348" s="209"/>
      <c r="AD348" s="209"/>
      <c r="AE348" s="209"/>
      <c r="AF348" s="209"/>
      <c r="AG348" s="209"/>
      <c r="AH348" s="209"/>
      <c r="AI348" s="209"/>
      <c r="AJ348" s="209"/>
      <c r="AK348" s="209"/>
      <c r="AL348" s="209"/>
      <c r="AM348" s="209"/>
      <c r="AN348" s="209"/>
      <c r="AO348" s="209"/>
      <c r="AP348" s="209"/>
      <c r="AQ348" s="209"/>
      <c r="AR348" s="209"/>
      <c r="AS348" s="209"/>
      <c r="AT348" s="209"/>
      <c r="AU348" s="209"/>
      <c r="AV348" s="209"/>
      <c r="AW348" s="209"/>
      <c r="AX348" s="209"/>
      <c r="AY348" s="209"/>
      <c r="AZ348" s="209"/>
      <c r="BA348" s="209"/>
      <c r="BB348" s="209"/>
      <c r="BC348" s="209"/>
      <c r="BD348" s="209"/>
      <c r="BE348" s="209"/>
      <c r="BF348" s="209"/>
      <c r="BG348" s="209"/>
      <c r="BH348" s="210"/>
      <c r="BI348" s="99"/>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row>
    <row r="349" spans="1:207" s="6" customFormat="1" ht="13.5" customHeight="1">
      <c r="A349" s="36"/>
      <c r="B349" s="97"/>
      <c r="C349" s="208"/>
      <c r="D349" s="209"/>
      <c r="E349" s="209"/>
      <c r="F349" s="209"/>
      <c r="G349" s="209"/>
      <c r="H349" s="209"/>
      <c r="I349" s="209"/>
      <c r="J349" s="209"/>
      <c r="K349" s="209"/>
      <c r="L349" s="209"/>
      <c r="M349" s="209"/>
      <c r="N349" s="209"/>
      <c r="O349" s="209"/>
      <c r="P349" s="209"/>
      <c r="Q349" s="209"/>
      <c r="R349" s="209"/>
      <c r="S349" s="209"/>
      <c r="T349" s="209"/>
      <c r="U349" s="209"/>
      <c r="V349" s="209"/>
      <c r="W349" s="209"/>
      <c r="X349" s="209"/>
      <c r="Y349" s="209"/>
      <c r="Z349" s="209"/>
      <c r="AA349" s="209"/>
      <c r="AB349" s="209"/>
      <c r="AC349" s="209"/>
      <c r="AD349" s="209"/>
      <c r="AE349" s="209"/>
      <c r="AF349" s="209"/>
      <c r="AG349" s="209"/>
      <c r="AH349" s="209"/>
      <c r="AI349" s="209"/>
      <c r="AJ349" s="209"/>
      <c r="AK349" s="209"/>
      <c r="AL349" s="209"/>
      <c r="AM349" s="209"/>
      <c r="AN349" s="209"/>
      <c r="AO349" s="209"/>
      <c r="AP349" s="209"/>
      <c r="AQ349" s="209"/>
      <c r="AR349" s="209"/>
      <c r="AS349" s="209"/>
      <c r="AT349" s="209"/>
      <c r="AU349" s="209"/>
      <c r="AV349" s="209"/>
      <c r="AW349" s="209"/>
      <c r="AX349" s="209"/>
      <c r="AY349" s="209"/>
      <c r="AZ349" s="209"/>
      <c r="BA349" s="209"/>
      <c r="BB349" s="209"/>
      <c r="BC349" s="209"/>
      <c r="BD349" s="209"/>
      <c r="BE349" s="209"/>
      <c r="BF349" s="209"/>
      <c r="BG349" s="209"/>
      <c r="BH349" s="210"/>
      <c r="BI349" s="99"/>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row>
    <row r="350" spans="1:207" s="6" customFormat="1" ht="13.5" customHeight="1">
      <c r="A350" s="36"/>
      <c r="B350" s="97"/>
      <c r="C350" s="208"/>
      <c r="D350" s="209"/>
      <c r="E350" s="209"/>
      <c r="F350" s="209"/>
      <c r="G350" s="209"/>
      <c r="H350" s="209"/>
      <c r="I350" s="209"/>
      <c r="J350" s="209"/>
      <c r="K350" s="209"/>
      <c r="L350" s="209"/>
      <c r="M350" s="209"/>
      <c r="N350" s="209"/>
      <c r="O350" s="209"/>
      <c r="P350" s="209"/>
      <c r="Q350" s="209"/>
      <c r="R350" s="209"/>
      <c r="S350" s="209"/>
      <c r="T350" s="209"/>
      <c r="U350" s="209"/>
      <c r="V350" s="209"/>
      <c r="W350" s="209"/>
      <c r="X350" s="209"/>
      <c r="Y350" s="209"/>
      <c r="Z350" s="209"/>
      <c r="AA350" s="209"/>
      <c r="AB350" s="209"/>
      <c r="AC350" s="209"/>
      <c r="AD350" s="209"/>
      <c r="AE350" s="209"/>
      <c r="AF350" s="209"/>
      <c r="AG350" s="209"/>
      <c r="AH350" s="209"/>
      <c r="AI350" s="209"/>
      <c r="AJ350" s="209"/>
      <c r="AK350" s="209"/>
      <c r="AL350" s="209"/>
      <c r="AM350" s="209"/>
      <c r="AN350" s="209"/>
      <c r="AO350" s="209"/>
      <c r="AP350" s="209"/>
      <c r="AQ350" s="209"/>
      <c r="AR350" s="209"/>
      <c r="AS350" s="209"/>
      <c r="AT350" s="209"/>
      <c r="AU350" s="209"/>
      <c r="AV350" s="209"/>
      <c r="AW350" s="209"/>
      <c r="AX350" s="209"/>
      <c r="AY350" s="209"/>
      <c r="AZ350" s="209"/>
      <c r="BA350" s="209"/>
      <c r="BB350" s="209"/>
      <c r="BC350" s="209"/>
      <c r="BD350" s="209"/>
      <c r="BE350" s="209"/>
      <c r="BF350" s="209"/>
      <c r="BG350" s="209"/>
      <c r="BH350" s="210"/>
      <c r="BI350" s="99"/>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row>
    <row r="351" spans="1:207" s="6" customFormat="1" ht="13.5" customHeight="1">
      <c r="A351" s="36"/>
      <c r="B351" s="97"/>
      <c r="C351" s="208"/>
      <c r="D351" s="209"/>
      <c r="E351" s="209"/>
      <c r="F351" s="209"/>
      <c r="G351" s="209"/>
      <c r="H351" s="209"/>
      <c r="I351" s="209"/>
      <c r="J351" s="209"/>
      <c r="K351" s="209"/>
      <c r="L351" s="209"/>
      <c r="M351" s="209"/>
      <c r="N351" s="209"/>
      <c r="O351" s="209"/>
      <c r="P351" s="209"/>
      <c r="Q351" s="209"/>
      <c r="R351" s="209"/>
      <c r="S351" s="209"/>
      <c r="T351" s="209"/>
      <c r="U351" s="209"/>
      <c r="V351" s="209"/>
      <c r="W351" s="209"/>
      <c r="X351" s="209"/>
      <c r="Y351" s="209"/>
      <c r="Z351" s="209"/>
      <c r="AA351" s="209"/>
      <c r="AB351" s="209"/>
      <c r="AC351" s="209"/>
      <c r="AD351" s="209"/>
      <c r="AE351" s="209"/>
      <c r="AF351" s="209"/>
      <c r="AG351" s="209"/>
      <c r="AH351" s="209"/>
      <c r="AI351" s="209"/>
      <c r="AJ351" s="209"/>
      <c r="AK351" s="209"/>
      <c r="AL351" s="209"/>
      <c r="AM351" s="209"/>
      <c r="AN351" s="209"/>
      <c r="AO351" s="209"/>
      <c r="AP351" s="209"/>
      <c r="AQ351" s="209"/>
      <c r="AR351" s="209"/>
      <c r="AS351" s="209"/>
      <c r="AT351" s="209"/>
      <c r="AU351" s="209"/>
      <c r="AV351" s="209"/>
      <c r="AW351" s="209"/>
      <c r="AX351" s="209"/>
      <c r="AY351" s="209"/>
      <c r="AZ351" s="209"/>
      <c r="BA351" s="209"/>
      <c r="BB351" s="209"/>
      <c r="BC351" s="209"/>
      <c r="BD351" s="209"/>
      <c r="BE351" s="209"/>
      <c r="BF351" s="209"/>
      <c r="BG351" s="209"/>
      <c r="BH351" s="210"/>
      <c r="BI351" s="99"/>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row>
    <row r="352" spans="1:207" s="6" customFormat="1" ht="13.5" customHeight="1">
      <c r="A352" s="36"/>
      <c r="B352" s="97"/>
      <c r="C352" s="208"/>
      <c r="D352" s="209"/>
      <c r="E352" s="209"/>
      <c r="F352" s="209"/>
      <c r="G352" s="209"/>
      <c r="H352" s="209"/>
      <c r="I352" s="209"/>
      <c r="J352" s="209"/>
      <c r="K352" s="209"/>
      <c r="L352" s="209"/>
      <c r="M352" s="209"/>
      <c r="N352" s="209"/>
      <c r="O352" s="209"/>
      <c r="P352" s="209"/>
      <c r="Q352" s="209"/>
      <c r="R352" s="209"/>
      <c r="S352" s="209"/>
      <c r="T352" s="209"/>
      <c r="U352" s="209"/>
      <c r="V352" s="209"/>
      <c r="W352" s="209"/>
      <c r="X352" s="209"/>
      <c r="Y352" s="209"/>
      <c r="Z352" s="209"/>
      <c r="AA352" s="209"/>
      <c r="AB352" s="209"/>
      <c r="AC352" s="209"/>
      <c r="AD352" s="209"/>
      <c r="AE352" s="209"/>
      <c r="AF352" s="209"/>
      <c r="AG352" s="209"/>
      <c r="AH352" s="209"/>
      <c r="AI352" s="209"/>
      <c r="AJ352" s="209"/>
      <c r="AK352" s="209"/>
      <c r="AL352" s="209"/>
      <c r="AM352" s="209"/>
      <c r="AN352" s="209"/>
      <c r="AO352" s="209"/>
      <c r="AP352" s="209"/>
      <c r="AQ352" s="209"/>
      <c r="AR352" s="209"/>
      <c r="AS352" s="209"/>
      <c r="AT352" s="209"/>
      <c r="AU352" s="209"/>
      <c r="AV352" s="209"/>
      <c r="AW352" s="209"/>
      <c r="AX352" s="209"/>
      <c r="AY352" s="209"/>
      <c r="AZ352" s="209"/>
      <c r="BA352" s="209"/>
      <c r="BB352" s="209"/>
      <c r="BC352" s="209"/>
      <c r="BD352" s="209"/>
      <c r="BE352" s="209"/>
      <c r="BF352" s="209"/>
      <c r="BG352" s="209"/>
      <c r="BH352" s="210"/>
      <c r="BI352" s="99"/>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row>
    <row r="353" spans="1:207" s="6" customFormat="1" ht="13.5" customHeight="1">
      <c r="A353" s="36"/>
      <c r="B353" s="97"/>
      <c r="C353" s="208"/>
      <c r="D353" s="209"/>
      <c r="E353" s="209"/>
      <c r="F353" s="209"/>
      <c r="G353" s="209"/>
      <c r="H353" s="209"/>
      <c r="I353" s="209"/>
      <c r="J353" s="209"/>
      <c r="K353" s="209"/>
      <c r="L353" s="209"/>
      <c r="M353" s="209"/>
      <c r="N353" s="209"/>
      <c r="O353" s="209"/>
      <c r="P353" s="209"/>
      <c r="Q353" s="209"/>
      <c r="R353" s="209"/>
      <c r="S353" s="209"/>
      <c r="T353" s="209"/>
      <c r="U353" s="209"/>
      <c r="V353" s="209"/>
      <c r="W353" s="209"/>
      <c r="X353" s="209"/>
      <c r="Y353" s="209"/>
      <c r="Z353" s="209"/>
      <c r="AA353" s="209"/>
      <c r="AB353" s="209"/>
      <c r="AC353" s="209"/>
      <c r="AD353" s="209"/>
      <c r="AE353" s="209"/>
      <c r="AF353" s="209"/>
      <c r="AG353" s="209"/>
      <c r="AH353" s="209"/>
      <c r="AI353" s="209"/>
      <c r="AJ353" s="209"/>
      <c r="AK353" s="209"/>
      <c r="AL353" s="209"/>
      <c r="AM353" s="209"/>
      <c r="AN353" s="209"/>
      <c r="AO353" s="209"/>
      <c r="AP353" s="209"/>
      <c r="AQ353" s="209"/>
      <c r="AR353" s="209"/>
      <c r="AS353" s="209"/>
      <c r="AT353" s="209"/>
      <c r="AU353" s="209"/>
      <c r="AV353" s="209"/>
      <c r="AW353" s="209"/>
      <c r="AX353" s="209"/>
      <c r="AY353" s="209"/>
      <c r="AZ353" s="209"/>
      <c r="BA353" s="209"/>
      <c r="BB353" s="209"/>
      <c r="BC353" s="209"/>
      <c r="BD353" s="209"/>
      <c r="BE353" s="209"/>
      <c r="BF353" s="209"/>
      <c r="BG353" s="209"/>
      <c r="BH353" s="210"/>
      <c r="BI353" s="99"/>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row>
    <row r="354" spans="1:207" s="6" customFormat="1" ht="13.5" customHeight="1">
      <c r="A354" s="36"/>
      <c r="B354" s="97"/>
      <c r="C354" s="208"/>
      <c r="D354" s="209"/>
      <c r="E354" s="209"/>
      <c r="F354" s="209"/>
      <c r="G354" s="209"/>
      <c r="H354" s="209"/>
      <c r="I354" s="209"/>
      <c r="J354" s="209"/>
      <c r="K354" s="209"/>
      <c r="L354" s="209"/>
      <c r="M354" s="209"/>
      <c r="N354" s="209"/>
      <c r="O354" s="209"/>
      <c r="P354" s="209"/>
      <c r="Q354" s="209"/>
      <c r="R354" s="209"/>
      <c r="S354" s="209"/>
      <c r="T354" s="209"/>
      <c r="U354" s="209"/>
      <c r="V354" s="209"/>
      <c r="W354" s="209"/>
      <c r="X354" s="209"/>
      <c r="Y354" s="209"/>
      <c r="Z354" s="209"/>
      <c r="AA354" s="209"/>
      <c r="AB354" s="209"/>
      <c r="AC354" s="209"/>
      <c r="AD354" s="209"/>
      <c r="AE354" s="209"/>
      <c r="AF354" s="209"/>
      <c r="AG354" s="209"/>
      <c r="AH354" s="209"/>
      <c r="AI354" s="209"/>
      <c r="AJ354" s="209"/>
      <c r="AK354" s="209"/>
      <c r="AL354" s="209"/>
      <c r="AM354" s="209"/>
      <c r="AN354" s="209"/>
      <c r="AO354" s="209"/>
      <c r="AP354" s="209"/>
      <c r="AQ354" s="209"/>
      <c r="AR354" s="209"/>
      <c r="AS354" s="209"/>
      <c r="AT354" s="209"/>
      <c r="AU354" s="209"/>
      <c r="AV354" s="209"/>
      <c r="AW354" s="209"/>
      <c r="AX354" s="209"/>
      <c r="AY354" s="209"/>
      <c r="AZ354" s="209"/>
      <c r="BA354" s="209"/>
      <c r="BB354" s="209"/>
      <c r="BC354" s="209"/>
      <c r="BD354" s="209"/>
      <c r="BE354" s="209"/>
      <c r="BF354" s="209"/>
      <c r="BG354" s="209"/>
      <c r="BH354" s="210"/>
      <c r="BI354" s="99"/>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row>
    <row r="355" spans="1:207" s="6" customFormat="1" ht="13.5" customHeight="1">
      <c r="A355" s="36"/>
      <c r="B355" s="97"/>
      <c r="C355" s="208"/>
      <c r="D355" s="209"/>
      <c r="E355" s="209"/>
      <c r="F355" s="209"/>
      <c r="G355" s="209"/>
      <c r="H355" s="209"/>
      <c r="I355" s="209"/>
      <c r="J355" s="209"/>
      <c r="K355" s="209"/>
      <c r="L355" s="209"/>
      <c r="M355" s="209"/>
      <c r="N355" s="209"/>
      <c r="O355" s="209"/>
      <c r="P355" s="209"/>
      <c r="Q355" s="209"/>
      <c r="R355" s="209"/>
      <c r="S355" s="209"/>
      <c r="T355" s="209"/>
      <c r="U355" s="209"/>
      <c r="V355" s="209"/>
      <c r="W355" s="209"/>
      <c r="X355" s="209"/>
      <c r="Y355" s="209"/>
      <c r="Z355" s="209"/>
      <c r="AA355" s="209"/>
      <c r="AB355" s="209"/>
      <c r="AC355" s="209"/>
      <c r="AD355" s="209"/>
      <c r="AE355" s="209"/>
      <c r="AF355" s="209"/>
      <c r="AG355" s="209"/>
      <c r="AH355" s="209"/>
      <c r="AI355" s="209"/>
      <c r="AJ355" s="209"/>
      <c r="AK355" s="209"/>
      <c r="AL355" s="209"/>
      <c r="AM355" s="209"/>
      <c r="AN355" s="209"/>
      <c r="AO355" s="209"/>
      <c r="AP355" s="209"/>
      <c r="AQ355" s="209"/>
      <c r="AR355" s="209"/>
      <c r="AS355" s="209"/>
      <c r="AT355" s="209"/>
      <c r="AU355" s="209"/>
      <c r="AV355" s="209"/>
      <c r="AW355" s="209"/>
      <c r="AX355" s="209"/>
      <c r="AY355" s="209"/>
      <c r="AZ355" s="209"/>
      <c r="BA355" s="209"/>
      <c r="BB355" s="209"/>
      <c r="BC355" s="209"/>
      <c r="BD355" s="209"/>
      <c r="BE355" s="209"/>
      <c r="BF355" s="209"/>
      <c r="BG355" s="209"/>
      <c r="BH355" s="210"/>
      <c r="BI355" s="99"/>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row>
    <row r="356" spans="1:207" s="6" customFormat="1" ht="13.5" customHeight="1">
      <c r="A356" s="36"/>
      <c r="B356" s="97"/>
      <c r="C356" s="208"/>
      <c r="D356" s="209"/>
      <c r="E356" s="209"/>
      <c r="F356" s="209"/>
      <c r="G356" s="209"/>
      <c r="H356" s="209"/>
      <c r="I356" s="209"/>
      <c r="J356" s="209"/>
      <c r="K356" s="209"/>
      <c r="L356" s="209"/>
      <c r="M356" s="209"/>
      <c r="N356" s="209"/>
      <c r="O356" s="209"/>
      <c r="P356" s="209"/>
      <c r="Q356" s="209"/>
      <c r="R356" s="209"/>
      <c r="S356" s="209"/>
      <c r="T356" s="209"/>
      <c r="U356" s="209"/>
      <c r="V356" s="209"/>
      <c r="W356" s="209"/>
      <c r="X356" s="209"/>
      <c r="Y356" s="209"/>
      <c r="Z356" s="209"/>
      <c r="AA356" s="209"/>
      <c r="AB356" s="209"/>
      <c r="AC356" s="209"/>
      <c r="AD356" s="209"/>
      <c r="AE356" s="209"/>
      <c r="AF356" s="209"/>
      <c r="AG356" s="209"/>
      <c r="AH356" s="209"/>
      <c r="AI356" s="209"/>
      <c r="AJ356" s="209"/>
      <c r="AK356" s="209"/>
      <c r="AL356" s="209"/>
      <c r="AM356" s="209"/>
      <c r="AN356" s="209"/>
      <c r="AO356" s="209"/>
      <c r="AP356" s="209"/>
      <c r="AQ356" s="209"/>
      <c r="AR356" s="209"/>
      <c r="AS356" s="209"/>
      <c r="AT356" s="209"/>
      <c r="AU356" s="209"/>
      <c r="AV356" s="209"/>
      <c r="AW356" s="209"/>
      <c r="AX356" s="209"/>
      <c r="AY356" s="209"/>
      <c r="AZ356" s="209"/>
      <c r="BA356" s="209"/>
      <c r="BB356" s="209"/>
      <c r="BC356" s="209"/>
      <c r="BD356" s="209"/>
      <c r="BE356" s="209"/>
      <c r="BF356" s="209"/>
      <c r="BG356" s="209"/>
      <c r="BH356" s="210"/>
      <c r="BI356" s="99"/>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row>
    <row r="357" spans="1:207" s="6" customFormat="1" ht="13.5" customHeight="1">
      <c r="A357" s="36"/>
      <c r="B357" s="97"/>
      <c r="C357" s="208"/>
      <c r="D357" s="209"/>
      <c r="E357" s="209"/>
      <c r="F357" s="209"/>
      <c r="G357" s="209"/>
      <c r="H357" s="209"/>
      <c r="I357" s="209"/>
      <c r="J357" s="209"/>
      <c r="K357" s="209"/>
      <c r="L357" s="209"/>
      <c r="M357" s="209"/>
      <c r="N357" s="209"/>
      <c r="O357" s="209"/>
      <c r="P357" s="209"/>
      <c r="Q357" s="209"/>
      <c r="R357" s="209"/>
      <c r="S357" s="209"/>
      <c r="T357" s="209"/>
      <c r="U357" s="209"/>
      <c r="V357" s="209"/>
      <c r="W357" s="209"/>
      <c r="X357" s="209"/>
      <c r="Y357" s="209"/>
      <c r="Z357" s="209"/>
      <c r="AA357" s="209"/>
      <c r="AB357" s="209"/>
      <c r="AC357" s="209"/>
      <c r="AD357" s="209"/>
      <c r="AE357" s="209"/>
      <c r="AF357" s="209"/>
      <c r="AG357" s="209"/>
      <c r="AH357" s="209"/>
      <c r="AI357" s="209"/>
      <c r="AJ357" s="209"/>
      <c r="AK357" s="209"/>
      <c r="AL357" s="209"/>
      <c r="AM357" s="209"/>
      <c r="AN357" s="209"/>
      <c r="AO357" s="209"/>
      <c r="AP357" s="209"/>
      <c r="AQ357" s="209"/>
      <c r="AR357" s="209"/>
      <c r="AS357" s="209"/>
      <c r="AT357" s="209"/>
      <c r="AU357" s="209"/>
      <c r="AV357" s="209"/>
      <c r="AW357" s="209"/>
      <c r="AX357" s="209"/>
      <c r="AY357" s="209"/>
      <c r="AZ357" s="209"/>
      <c r="BA357" s="209"/>
      <c r="BB357" s="209"/>
      <c r="BC357" s="209"/>
      <c r="BD357" s="209"/>
      <c r="BE357" s="209"/>
      <c r="BF357" s="209"/>
      <c r="BG357" s="209"/>
      <c r="BH357" s="210"/>
      <c r="BI357" s="99"/>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row>
    <row r="358" spans="1:207" s="6" customFormat="1" ht="13.5" customHeight="1">
      <c r="A358" s="36"/>
      <c r="B358" s="97"/>
      <c r="C358" s="208"/>
      <c r="D358" s="209"/>
      <c r="E358" s="209"/>
      <c r="F358" s="209"/>
      <c r="G358" s="209"/>
      <c r="H358" s="209"/>
      <c r="I358" s="209"/>
      <c r="J358" s="209"/>
      <c r="K358" s="209"/>
      <c r="L358" s="209"/>
      <c r="M358" s="209"/>
      <c r="N358" s="209"/>
      <c r="O358" s="209"/>
      <c r="P358" s="209"/>
      <c r="Q358" s="209"/>
      <c r="R358" s="209"/>
      <c r="S358" s="209"/>
      <c r="T358" s="209"/>
      <c r="U358" s="209"/>
      <c r="V358" s="209"/>
      <c r="W358" s="209"/>
      <c r="X358" s="209"/>
      <c r="Y358" s="209"/>
      <c r="Z358" s="209"/>
      <c r="AA358" s="209"/>
      <c r="AB358" s="209"/>
      <c r="AC358" s="209"/>
      <c r="AD358" s="209"/>
      <c r="AE358" s="209"/>
      <c r="AF358" s="209"/>
      <c r="AG358" s="209"/>
      <c r="AH358" s="209"/>
      <c r="AI358" s="209"/>
      <c r="AJ358" s="209"/>
      <c r="AK358" s="209"/>
      <c r="AL358" s="209"/>
      <c r="AM358" s="209"/>
      <c r="AN358" s="209"/>
      <c r="AO358" s="209"/>
      <c r="AP358" s="209"/>
      <c r="AQ358" s="209"/>
      <c r="AR358" s="209"/>
      <c r="AS358" s="209"/>
      <c r="AT358" s="209"/>
      <c r="AU358" s="209"/>
      <c r="AV358" s="209"/>
      <c r="AW358" s="209"/>
      <c r="AX358" s="209"/>
      <c r="AY358" s="209"/>
      <c r="AZ358" s="209"/>
      <c r="BA358" s="209"/>
      <c r="BB358" s="209"/>
      <c r="BC358" s="209"/>
      <c r="BD358" s="209"/>
      <c r="BE358" s="209"/>
      <c r="BF358" s="209"/>
      <c r="BG358" s="209"/>
      <c r="BH358" s="210"/>
      <c r="BI358" s="99"/>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row>
    <row r="359" spans="1:207" s="6" customFormat="1" ht="13.5" customHeight="1">
      <c r="A359" s="36"/>
      <c r="B359" s="97"/>
      <c r="C359" s="208"/>
      <c r="D359" s="209"/>
      <c r="E359" s="209"/>
      <c r="F359" s="209"/>
      <c r="G359" s="209"/>
      <c r="H359" s="209"/>
      <c r="I359" s="209"/>
      <c r="J359" s="209"/>
      <c r="K359" s="209"/>
      <c r="L359" s="209"/>
      <c r="M359" s="209"/>
      <c r="N359" s="209"/>
      <c r="O359" s="209"/>
      <c r="P359" s="209"/>
      <c r="Q359" s="209"/>
      <c r="R359" s="209"/>
      <c r="S359" s="209"/>
      <c r="T359" s="209"/>
      <c r="U359" s="209"/>
      <c r="V359" s="209"/>
      <c r="W359" s="209"/>
      <c r="X359" s="209"/>
      <c r="Y359" s="209"/>
      <c r="Z359" s="209"/>
      <c r="AA359" s="209"/>
      <c r="AB359" s="209"/>
      <c r="AC359" s="209"/>
      <c r="AD359" s="209"/>
      <c r="AE359" s="209"/>
      <c r="AF359" s="209"/>
      <c r="AG359" s="209"/>
      <c r="AH359" s="209"/>
      <c r="AI359" s="209"/>
      <c r="AJ359" s="209"/>
      <c r="AK359" s="209"/>
      <c r="AL359" s="209"/>
      <c r="AM359" s="209"/>
      <c r="AN359" s="209"/>
      <c r="AO359" s="209"/>
      <c r="AP359" s="209"/>
      <c r="AQ359" s="209"/>
      <c r="AR359" s="209"/>
      <c r="AS359" s="209"/>
      <c r="AT359" s="209"/>
      <c r="AU359" s="209"/>
      <c r="AV359" s="209"/>
      <c r="AW359" s="209"/>
      <c r="AX359" s="209"/>
      <c r="AY359" s="209"/>
      <c r="AZ359" s="209"/>
      <c r="BA359" s="209"/>
      <c r="BB359" s="209"/>
      <c r="BC359" s="209"/>
      <c r="BD359" s="209"/>
      <c r="BE359" s="209"/>
      <c r="BF359" s="209"/>
      <c r="BG359" s="209"/>
      <c r="BH359" s="210"/>
      <c r="BI359" s="99"/>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row>
    <row r="360" spans="1:207" s="6" customFormat="1" ht="13.5" customHeight="1">
      <c r="A360" s="36"/>
      <c r="B360" s="97"/>
      <c r="C360" s="208"/>
      <c r="D360" s="209"/>
      <c r="E360" s="209"/>
      <c r="F360" s="209"/>
      <c r="G360" s="209"/>
      <c r="H360" s="209"/>
      <c r="I360" s="209"/>
      <c r="J360" s="209"/>
      <c r="K360" s="209"/>
      <c r="L360" s="209"/>
      <c r="M360" s="209"/>
      <c r="N360" s="209"/>
      <c r="O360" s="209"/>
      <c r="P360" s="209"/>
      <c r="Q360" s="209"/>
      <c r="R360" s="209"/>
      <c r="S360" s="209"/>
      <c r="T360" s="209"/>
      <c r="U360" s="209"/>
      <c r="V360" s="209"/>
      <c r="W360" s="209"/>
      <c r="X360" s="209"/>
      <c r="Y360" s="209"/>
      <c r="Z360" s="209"/>
      <c r="AA360" s="209"/>
      <c r="AB360" s="209"/>
      <c r="AC360" s="209"/>
      <c r="AD360" s="209"/>
      <c r="AE360" s="209"/>
      <c r="AF360" s="209"/>
      <c r="AG360" s="209"/>
      <c r="AH360" s="209"/>
      <c r="AI360" s="209"/>
      <c r="AJ360" s="209"/>
      <c r="AK360" s="209"/>
      <c r="AL360" s="209"/>
      <c r="AM360" s="209"/>
      <c r="AN360" s="209"/>
      <c r="AO360" s="209"/>
      <c r="AP360" s="209"/>
      <c r="AQ360" s="209"/>
      <c r="AR360" s="209"/>
      <c r="AS360" s="209"/>
      <c r="AT360" s="209"/>
      <c r="AU360" s="209"/>
      <c r="AV360" s="209"/>
      <c r="AW360" s="209"/>
      <c r="AX360" s="209"/>
      <c r="AY360" s="209"/>
      <c r="AZ360" s="209"/>
      <c r="BA360" s="209"/>
      <c r="BB360" s="209"/>
      <c r="BC360" s="209"/>
      <c r="BD360" s="209"/>
      <c r="BE360" s="209"/>
      <c r="BF360" s="209"/>
      <c r="BG360" s="209"/>
      <c r="BH360" s="210"/>
      <c r="BI360" s="99"/>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row>
    <row r="361" spans="1:207" s="6" customFormat="1" ht="13.5" customHeight="1">
      <c r="A361" s="36"/>
      <c r="B361" s="97"/>
      <c r="C361" s="208"/>
      <c r="D361" s="209"/>
      <c r="E361" s="209"/>
      <c r="F361" s="209"/>
      <c r="G361" s="209"/>
      <c r="H361" s="209"/>
      <c r="I361" s="209"/>
      <c r="J361" s="209"/>
      <c r="K361" s="209"/>
      <c r="L361" s="209"/>
      <c r="M361" s="209"/>
      <c r="N361" s="209"/>
      <c r="O361" s="209"/>
      <c r="P361" s="209"/>
      <c r="Q361" s="209"/>
      <c r="R361" s="209"/>
      <c r="S361" s="209"/>
      <c r="T361" s="209"/>
      <c r="U361" s="209"/>
      <c r="V361" s="209"/>
      <c r="W361" s="209"/>
      <c r="X361" s="209"/>
      <c r="Y361" s="209"/>
      <c r="Z361" s="209"/>
      <c r="AA361" s="209"/>
      <c r="AB361" s="209"/>
      <c r="AC361" s="209"/>
      <c r="AD361" s="209"/>
      <c r="AE361" s="209"/>
      <c r="AF361" s="209"/>
      <c r="AG361" s="209"/>
      <c r="AH361" s="209"/>
      <c r="AI361" s="209"/>
      <c r="AJ361" s="209"/>
      <c r="AK361" s="209"/>
      <c r="AL361" s="209"/>
      <c r="AM361" s="209"/>
      <c r="AN361" s="209"/>
      <c r="AO361" s="209"/>
      <c r="AP361" s="209"/>
      <c r="AQ361" s="209"/>
      <c r="AR361" s="209"/>
      <c r="AS361" s="209"/>
      <c r="AT361" s="209"/>
      <c r="AU361" s="209"/>
      <c r="AV361" s="209"/>
      <c r="AW361" s="209"/>
      <c r="AX361" s="209"/>
      <c r="AY361" s="209"/>
      <c r="AZ361" s="209"/>
      <c r="BA361" s="209"/>
      <c r="BB361" s="209"/>
      <c r="BC361" s="209"/>
      <c r="BD361" s="209"/>
      <c r="BE361" s="209"/>
      <c r="BF361" s="209"/>
      <c r="BG361" s="209"/>
      <c r="BH361" s="210"/>
      <c r="BI361" s="99"/>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row>
    <row r="362" spans="1:207" s="6" customFormat="1" ht="13.5" customHeight="1">
      <c r="A362" s="36"/>
      <c r="B362" s="97"/>
      <c r="C362" s="208"/>
      <c r="D362" s="209"/>
      <c r="E362" s="209"/>
      <c r="F362" s="209"/>
      <c r="G362" s="209"/>
      <c r="H362" s="209"/>
      <c r="I362" s="209"/>
      <c r="J362" s="209"/>
      <c r="K362" s="209"/>
      <c r="L362" s="209"/>
      <c r="M362" s="209"/>
      <c r="N362" s="209"/>
      <c r="O362" s="209"/>
      <c r="P362" s="209"/>
      <c r="Q362" s="209"/>
      <c r="R362" s="209"/>
      <c r="S362" s="209"/>
      <c r="T362" s="209"/>
      <c r="U362" s="209"/>
      <c r="V362" s="209"/>
      <c r="W362" s="209"/>
      <c r="X362" s="209"/>
      <c r="Y362" s="209"/>
      <c r="Z362" s="209"/>
      <c r="AA362" s="209"/>
      <c r="AB362" s="209"/>
      <c r="AC362" s="209"/>
      <c r="AD362" s="209"/>
      <c r="AE362" s="209"/>
      <c r="AF362" s="209"/>
      <c r="AG362" s="209"/>
      <c r="AH362" s="209"/>
      <c r="AI362" s="209"/>
      <c r="AJ362" s="209"/>
      <c r="AK362" s="209"/>
      <c r="AL362" s="209"/>
      <c r="AM362" s="209"/>
      <c r="AN362" s="209"/>
      <c r="AO362" s="209"/>
      <c r="AP362" s="209"/>
      <c r="AQ362" s="209"/>
      <c r="AR362" s="209"/>
      <c r="AS362" s="209"/>
      <c r="AT362" s="209"/>
      <c r="AU362" s="209"/>
      <c r="AV362" s="209"/>
      <c r="AW362" s="209"/>
      <c r="AX362" s="209"/>
      <c r="AY362" s="209"/>
      <c r="AZ362" s="209"/>
      <c r="BA362" s="209"/>
      <c r="BB362" s="209"/>
      <c r="BC362" s="209"/>
      <c r="BD362" s="209"/>
      <c r="BE362" s="209"/>
      <c r="BF362" s="209"/>
      <c r="BG362" s="209"/>
      <c r="BH362" s="210"/>
      <c r="BI362" s="99"/>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row>
    <row r="363" spans="1:207" s="6" customFormat="1" ht="13.5" customHeight="1">
      <c r="A363" s="36"/>
      <c r="B363" s="97"/>
      <c r="C363" s="208"/>
      <c r="D363" s="209"/>
      <c r="E363" s="209"/>
      <c r="F363" s="209"/>
      <c r="G363" s="209"/>
      <c r="H363" s="209"/>
      <c r="I363" s="209"/>
      <c r="J363" s="209"/>
      <c r="K363" s="209"/>
      <c r="L363" s="209"/>
      <c r="M363" s="209"/>
      <c r="N363" s="209"/>
      <c r="O363" s="209"/>
      <c r="P363" s="209"/>
      <c r="Q363" s="209"/>
      <c r="R363" s="209"/>
      <c r="S363" s="209"/>
      <c r="T363" s="209"/>
      <c r="U363" s="209"/>
      <c r="V363" s="209"/>
      <c r="W363" s="209"/>
      <c r="X363" s="209"/>
      <c r="Y363" s="209"/>
      <c r="Z363" s="209"/>
      <c r="AA363" s="209"/>
      <c r="AB363" s="209"/>
      <c r="AC363" s="209"/>
      <c r="AD363" s="209"/>
      <c r="AE363" s="209"/>
      <c r="AF363" s="209"/>
      <c r="AG363" s="209"/>
      <c r="AH363" s="209"/>
      <c r="AI363" s="209"/>
      <c r="AJ363" s="209"/>
      <c r="AK363" s="209"/>
      <c r="AL363" s="209"/>
      <c r="AM363" s="209"/>
      <c r="AN363" s="209"/>
      <c r="AO363" s="209"/>
      <c r="AP363" s="209"/>
      <c r="AQ363" s="209"/>
      <c r="AR363" s="209"/>
      <c r="AS363" s="209"/>
      <c r="AT363" s="209"/>
      <c r="AU363" s="209"/>
      <c r="AV363" s="209"/>
      <c r="AW363" s="209"/>
      <c r="AX363" s="209"/>
      <c r="AY363" s="209"/>
      <c r="AZ363" s="209"/>
      <c r="BA363" s="209"/>
      <c r="BB363" s="209"/>
      <c r="BC363" s="209"/>
      <c r="BD363" s="209"/>
      <c r="BE363" s="209"/>
      <c r="BF363" s="209"/>
      <c r="BG363" s="209"/>
      <c r="BH363" s="210"/>
      <c r="BI363" s="99"/>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row>
    <row r="364" spans="1:207" s="6" customFormat="1" ht="13.5" customHeight="1">
      <c r="A364" s="36"/>
      <c r="B364" s="97"/>
      <c r="C364" s="208"/>
      <c r="D364" s="209"/>
      <c r="E364" s="209"/>
      <c r="F364" s="209"/>
      <c r="G364" s="209"/>
      <c r="H364" s="209"/>
      <c r="I364" s="209"/>
      <c r="J364" s="209"/>
      <c r="K364" s="209"/>
      <c r="L364" s="209"/>
      <c r="M364" s="209"/>
      <c r="N364" s="209"/>
      <c r="O364" s="209"/>
      <c r="P364" s="209"/>
      <c r="Q364" s="209"/>
      <c r="R364" s="209"/>
      <c r="S364" s="209"/>
      <c r="T364" s="209"/>
      <c r="U364" s="209"/>
      <c r="V364" s="209"/>
      <c r="W364" s="209"/>
      <c r="X364" s="209"/>
      <c r="Y364" s="209"/>
      <c r="Z364" s="209"/>
      <c r="AA364" s="209"/>
      <c r="AB364" s="209"/>
      <c r="AC364" s="209"/>
      <c r="AD364" s="209"/>
      <c r="AE364" s="209"/>
      <c r="AF364" s="209"/>
      <c r="AG364" s="209"/>
      <c r="AH364" s="209"/>
      <c r="AI364" s="209"/>
      <c r="AJ364" s="209"/>
      <c r="AK364" s="209"/>
      <c r="AL364" s="209"/>
      <c r="AM364" s="209"/>
      <c r="AN364" s="209"/>
      <c r="AO364" s="209"/>
      <c r="AP364" s="209"/>
      <c r="AQ364" s="209"/>
      <c r="AR364" s="209"/>
      <c r="AS364" s="209"/>
      <c r="AT364" s="209"/>
      <c r="AU364" s="209"/>
      <c r="AV364" s="209"/>
      <c r="AW364" s="209"/>
      <c r="AX364" s="209"/>
      <c r="AY364" s="209"/>
      <c r="AZ364" s="209"/>
      <c r="BA364" s="209"/>
      <c r="BB364" s="209"/>
      <c r="BC364" s="209"/>
      <c r="BD364" s="209"/>
      <c r="BE364" s="209"/>
      <c r="BF364" s="209"/>
      <c r="BG364" s="209"/>
      <c r="BH364" s="210"/>
      <c r="BI364" s="99"/>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row>
    <row r="365" spans="1:207" s="6" customFormat="1" ht="13.5" customHeight="1">
      <c r="A365" s="36"/>
      <c r="B365" s="97"/>
      <c r="C365" s="208"/>
      <c r="D365" s="209"/>
      <c r="E365" s="209"/>
      <c r="F365" s="209"/>
      <c r="G365" s="209"/>
      <c r="H365" s="209"/>
      <c r="I365" s="209"/>
      <c r="J365" s="209"/>
      <c r="K365" s="209"/>
      <c r="L365" s="209"/>
      <c r="M365" s="209"/>
      <c r="N365" s="209"/>
      <c r="O365" s="209"/>
      <c r="P365" s="209"/>
      <c r="Q365" s="209"/>
      <c r="R365" s="209"/>
      <c r="S365" s="209"/>
      <c r="T365" s="209"/>
      <c r="U365" s="209"/>
      <c r="V365" s="209"/>
      <c r="W365" s="209"/>
      <c r="X365" s="209"/>
      <c r="Y365" s="209"/>
      <c r="Z365" s="209"/>
      <c r="AA365" s="209"/>
      <c r="AB365" s="209"/>
      <c r="AC365" s="209"/>
      <c r="AD365" s="209"/>
      <c r="AE365" s="209"/>
      <c r="AF365" s="209"/>
      <c r="AG365" s="209"/>
      <c r="AH365" s="209"/>
      <c r="AI365" s="209"/>
      <c r="AJ365" s="209"/>
      <c r="AK365" s="209"/>
      <c r="AL365" s="209"/>
      <c r="AM365" s="209"/>
      <c r="AN365" s="209"/>
      <c r="AO365" s="209"/>
      <c r="AP365" s="209"/>
      <c r="AQ365" s="209"/>
      <c r="AR365" s="209"/>
      <c r="AS365" s="209"/>
      <c r="AT365" s="209"/>
      <c r="AU365" s="209"/>
      <c r="AV365" s="209"/>
      <c r="AW365" s="209"/>
      <c r="AX365" s="209"/>
      <c r="AY365" s="209"/>
      <c r="AZ365" s="209"/>
      <c r="BA365" s="209"/>
      <c r="BB365" s="209"/>
      <c r="BC365" s="209"/>
      <c r="BD365" s="209"/>
      <c r="BE365" s="209"/>
      <c r="BF365" s="209"/>
      <c r="BG365" s="209"/>
      <c r="BH365" s="210"/>
      <c r="BI365" s="99"/>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row>
    <row r="366" spans="1:207" s="6" customFormat="1" ht="13.5" customHeight="1">
      <c r="A366" s="36"/>
      <c r="B366" s="97"/>
      <c r="C366" s="208"/>
      <c r="D366" s="209"/>
      <c r="E366" s="209"/>
      <c r="F366" s="209"/>
      <c r="G366" s="209"/>
      <c r="H366" s="209"/>
      <c r="I366" s="209"/>
      <c r="J366" s="209"/>
      <c r="K366" s="209"/>
      <c r="L366" s="209"/>
      <c r="M366" s="209"/>
      <c r="N366" s="209"/>
      <c r="O366" s="209"/>
      <c r="P366" s="209"/>
      <c r="Q366" s="209"/>
      <c r="R366" s="209"/>
      <c r="S366" s="209"/>
      <c r="T366" s="209"/>
      <c r="U366" s="209"/>
      <c r="V366" s="209"/>
      <c r="W366" s="209"/>
      <c r="X366" s="209"/>
      <c r="Y366" s="209"/>
      <c r="Z366" s="209"/>
      <c r="AA366" s="209"/>
      <c r="AB366" s="209"/>
      <c r="AC366" s="209"/>
      <c r="AD366" s="209"/>
      <c r="AE366" s="209"/>
      <c r="AF366" s="209"/>
      <c r="AG366" s="209"/>
      <c r="AH366" s="209"/>
      <c r="AI366" s="209"/>
      <c r="AJ366" s="209"/>
      <c r="AK366" s="209"/>
      <c r="AL366" s="209"/>
      <c r="AM366" s="209"/>
      <c r="AN366" s="209"/>
      <c r="AO366" s="209"/>
      <c r="AP366" s="209"/>
      <c r="AQ366" s="209"/>
      <c r="AR366" s="209"/>
      <c r="AS366" s="209"/>
      <c r="AT366" s="209"/>
      <c r="AU366" s="209"/>
      <c r="AV366" s="209"/>
      <c r="AW366" s="209"/>
      <c r="AX366" s="209"/>
      <c r="AY366" s="209"/>
      <c r="AZ366" s="209"/>
      <c r="BA366" s="209"/>
      <c r="BB366" s="209"/>
      <c r="BC366" s="209"/>
      <c r="BD366" s="209"/>
      <c r="BE366" s="209"/>
      <c r="BF366" s="209"/>
      <c r="BG366" s="209"/>
      <c r="BH366" s="210"/>
      <c r="BI366" s="99"/>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row>
    <row r="367" spans="1:207" s="6" customFormat="1" ht="13.5" customHeight="1">
      <c r="A367" s="36"/>
      <c r="B367" s="97"/>
      <c r="C367" s="208"/>
      <c r="D367" s="209"/>
      <c r="E367" s="209"/>
      <c r="F367" s="209"/>
      <c r="G367" s="209"/>
      <c r="H367" s="209"/>
      <c r="I367" s="209"/>
      <c r="J367" s="209"/>
      <c r="K367" s="209"/>
      <c r="L367" s="209"/>
      <c r="M367" s="209"/>
      <c r="N367" s="209"/>
      <c r="O367" s="209"/>
      <c r="P367" s="209"/>
      <c r="Q367" s="209"/>
      <c r="R367" s="209"/>
      <c r="S367" s="209"/>
      <c r="T367" s="209"/>
      <c r="U367" s="209"/>
      <c r="V367" s="209"/>
      <c r="W367" s="209"/>
      <c r="X367" s="209"/>
      <c r="Y367" s="209"/>
      <c r="Z367" s="209"/>
      <c r="AA367" s="209"/>
      <c r="AB367" s="209"/>
      <c r="AC367" s="209"/>
      <c r="AD367" s="209"/>
      <c r="AE367" s="209"/>
      <c r="AF367" s="209"/>
      <c r="AG367" s="209"/>
      <c r="AH367" s="209"/>
      <c r="AI367" s="209"/>
      <c r="AJ367" s="209"/>
      <c r="AK367" s="209"/>
      <c r="AL367" s="209"/>
      <c r="AM367" s="209"/>
      <c r="AN367" s="209"/>
      <c r="AO367" s="209"/>
      <c r="AP367" s="209"/>
      <c r="AQ367" s="209"/>
      <c r="AR367" s="209"/>
      <c r="AS367" s="209"/>
      <c r="AT367" s="209"/>
      <c r="AU367" s="209"/>
      <c r="AV367" s="209"/>
      <c r="AW367" s="209"/>
      <c r="AX367" s="209"/>
      <c r="AY367" s="209"/>
      <c r="AZ367" s="209"/>
      <c r="BA367" s="209"/>
      <c r="BB367" s="209"/>
      <c r="BC367" s="209"/>
      <c r="BD367" s="209"/>
      <c r="BE367" s="209"/>
      <c r="BF367" s="209"/>
      <c r="BG367" s="209"/>
      <c r="BH367" s="210"/>
      <c r="BI367" s="99"/>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row>
    <row r="368" spans="1:207" s="6" customFormat="1" ht="13.5" customHeight="1">
      <c r="A368" s="36"/>
      <c r="B368" s="97"/>
      <c r="C368" s="211"/>
      <c r="D368" s="212"/>
      <c r="E368" s="212"/>
      <c r="F368" s="212"/>
      <c r="G368" s="212"/>
      <c r="H368" s="212"/>
      <c r="I368" s="212"/>
      <c r="J368" s="212"/>
      <c r="K368" s="212"/>
      <c r="L368" s="212"/>
      <c r="M368" s="212"/>
      <c r="N368" s="212"/>
      <c r="O368" s="212"/>
      <c r="P368" s="212"/>
      <c r="Q368" s="212"/>
      <c r="R368" s="212"/>
      <c r="S368" s="212"/>
      <c r="T368" s="212"/>
      <c r="U368" s="212"/>
      <c r="V368" s="212"/>
      <c r="W368" s="212"/>
      <c r="X368" s="212"/>
      <c r="Y368" s="212"/>
      <c r="Z368" s="212"/>
      <c r="AA368" s="212"/>
      <c r="AB368" s="212"/>
      <c r="AC368" s="212"/>
      <c r="AD368" s="212"/>
      <c r="AE368" s="212"/>
      <c r="AF368" s="212"/>
      <c r="AG368" s="212"/>
      <c r="AH368" s="212"/>
      <c r="AI368" s="212"/>
      <c r="AJ368" s="212"/>
      <c r="AK368" s="212"/>
      <c r="AL368" s="212"/>
      <c r="AM368" s="212"/>
      <c r="AN368" s="212"/>
      <c r="AO368" s="212"/>
      <c r="AP368" s="212"/>
      <c r="AQ368" s="212"/>
      <c r="AR368" s="212"/>
      <c r="AS368" s="212"/>
      <c r="AT368" s="212"/>
      <c r="AU368" s="212"/>
      <c r="AV368" s="212"/>
      <c r="AW368" s="212"/>
      <c r="AX368" s="212"/>
      <c r="AY368" s="212"/>
      <c r="AZ368" s="212"/>
      <c r="BA368" s="212"/>
      <c r="BB368" s="212"/>
      <c r="BC368" s="212"/>
      <c r="BD368" s="212"/>
      <c r="BE368" s="212"/>
      <c r="BF368" s="212"/>
      <c r="BG368" s="212"/>
      <c r="BH368" s="213"/>
      <c r="BI368" s="99"/>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row>
    <row r="369" spans="1:207" s="6" customFormat="1" ht="16">
      <c r="A369" s="36"/>
      <c r="B369" s="128"/>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c r="AA369" s="129"/>
      <c r="AB369" s="129"/>
      <c r="AC369" s="129"/>
      <c r="AD369" s="129"/>
      <c r="AE369" s="129"/>
      <c r="AF369" s="129"/>
      <c r="AG369" s="129"/>
      <c r="AH369" s="129"/>
      <c r="AI369" s="129"/>
      <c r="AJ369" s="129"/>
      <c r="AK369" s="129"/>
      <c r="AL369" s="129"/>
      <c r="AM369" s="129"/>
      <c r="AN369" s="129"/>
      <c r="AO369" s="129"/>
      <c r="AP369" s="129"/>
      <c r="AQ369" s="129"/>
      <c r="AR369" s="129"/>
      <c r="AS369" s="129"/>
      <c r="AT369" s="129"/>
      <c r="AU369" s="129"/>
      <c r="AV369" s="129"/>
      <c r="AW369" s="129"/>
      <c r="AX369" s="129"/>
      <c r="AY369" s="129"/>
      <c r="AZ369" s="129"/>
      <c r="BA369" s="129"/>
      <c r="BB369" s="129"/>
      <c r="BC369" s="129"/>
      <c r="BD369" s="129"/>
      <c r="BE369" s="129"/>
      <c r="BF369" s="129"/>
      <c r="BG369" s="129"/>
      <c r="BH369" s="129"/>
      <c r="BI369" s="130"/>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row>
    <row r="370" spans="1:207" ht="5.25" customHeight="1">
      <c r="A370" s="112"/>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c r="AC370" s="113"/>
      <c r="AD370" s="113"/>
      <c r="AE370" s="113"/>
      <c r="AF370" s="113"/>
      <c r="AG370" s="113"/>
      <c r="AH370" s="113"/>
      <c r="AI370" s="113"/>
      <c r="AJ370" s="113"/>
      <c r="AK370" s="113"/>
      <c r="AL370" s="113"/>
      <c r="AM370" s="113"/>
      <c r="AN370" s="113"/>
      <c r="AO370" s="113"/>
      <c r="AP370" s="113"/>
      <c r="AQ370" s="113"/>
      <c r="AR370" s="113"/>
      <c r="AS370" s="113"/>
      <c r="AT370" s="113"/>
      <c r="AU370" s="113"/>
      <c r="AV370" s="113"/>
      <c r="AW370" s="113"/>
      <c r="AX370" s="113"/>
      <c r="AY370" s="113"/>
      <c r="AZ370" s="113"/>
      <c r="BA370" s="113"/>
      <c r="BB370" s="113"/>
      <c r="BC370" s="113"/>
      <c r="BD370" s="113"/>
      <c r="BE370" s="113"/>
      <c r="BF370" s="113"/>
      <c r="BG370" s="113"/>
      <c r="BH370" s="113"/>
      <c r="BI370" s="113"/>
    </row>
    <row r="470" spans="2:53" ht="12" customHeight="1"/>
    <row r="473" spans="2:53" ht="16">
      <c r="B473" s="114" t="s">
        <v>119</v>
      </c>
      <c r="K473" s="38" t="s">
        <v>101</v>
      </c>
      <c r="AB473" s="8" t="s">
        <v>86</v>
      </c>
      <c r="AC473" s="8" t="s">
        <v>77</v>
      </c>
      <c r="AD473" s="8"/>
      <c r="AE473" s="8"/>
      <c r="AF473" s="8"/>
      <c r="AG473" s="8"/>
      <c r="AH473" s="8"/>
      <c r="AO473" s="5" t="s">
        <v>106</v>
      </c>
      <c r="BA473" s="38" t="s">
        <v>106</v>
      </c>
    </row>
    <row r="474" spans="2:53" ht="16">
      <c r="B474" s="114" t="s">
        <v>120</v>
      </c>
      <c r="K474" s="38" t="s">
        <v>100</v>
      </c>
      <c r="Y474" s="115" t="s">
        <v>75</v>
      </c>
      <c r="AB474" s="8" t="s">
        <v>87</v>
      </c>
      <c r="AC474" s="8" t="s">
        <v>78</v>
      </c>
      <c r="AD474" s="8"/>
      <c r="AE474" s="8"/>
      <c r="AF474" s="8"/>
      <c r="AG474" s="8"/>
      <c r="AH474" s="8"/>
      <c r="AO474" s="5" t="s">
        <v>105</v>
      </c>
      <c r="BA474" s="38" t="s">
        <v>149</v>
      </c>
    </row>
    <row r="475" spans="2:53" ht="16">
      <c r="B475" s="114" t="s">
        <v>121</v>
      </c>
      <c r="K475" s="38" t="s">
        <v>129</v>
      </c>
      <c r="Y475" s="115" t="s">
        <v>58</v>
      </c>
      <c r="AB475" s="8" t="s">
        <v>88</v>
      </c>
      <c r="AC475" s="8" t="s">
        <v>79</v>
      </c>
      <c r="AD475" s="8"/>
      <c r="AE475" s="8"/>
      <c r="AF475" s="8"/>
      <c r="AG475" s="8"/>
      <c r="AH475" s="8"/>
      <c r="AO475" s="5" t="s">
        <v>104</v>
      </c>
      <c r="BA475" s="38" t="s">
        <v>284</v>
      </c>
    </row>
    <row r="476" spans="2:53" ht="16">
      <c r="B476" s="114" t="s">
        <v>122</v>
      </c>
      <c r="K476" s="38" t="s">
        <v>130</v>
      </c>
      <c r="AB476" s="8" t="s">
        <v>89</v>
      </c>
      <c r="AC476" s="8" t="s">
        <v>85</v>
      </c>
      <c r="AD476" s="8"/>
      <c r="AE476" s="8"/>
      <c r="AF476" s="8"/>
      <c r="AG476" s="8"/>
      <c r="AH476" s="8"/>
      <c r="AO476" s="5" t="s">
        <v>107</v>
      </c>
    </row>
    <row r="477" spans="2:53" ht="16">
      <c r="B477" s="114" t="s">
        <v>123</v>
      </c>
      <c r="K477" s="38" t="s">
        <v>131</v>
      </c>
      <c r="AB477" s="8" t="s">
        <v>90</v>
      </c>
      <c r="AC477" s="8" t="s">
        <v>80</v>
      </c>
      <c r="AD477" s="8"/>
      <c r="AE477" s="8"/>
      <c r="AF477" s="8"/>
      <c r="AG477" s="8"/>
      <c r="AH477" s="8"/>
      <c r="AO477" s="38" t="s">
        <v>149</v>
      </c>
    </row>
    <row r="478" spans="2:53" ht="16">
      <c r="B478" s="114" t="s">
        <v>124</v>
      </c>
      <c r="K478" s="38" t="s">
        <v>132</v>
      </c>
      <c r="AB478" s="9" t="s">
        <v>144</v>
      </c>
      <c r="AC478" s="9" t="s">
        <v>145</v>
      </c>
      <c r="AD478" s="9"/>
      <c r="AE478" s="9"/>
      <c r="AF478" s="9"/>
      <c r="AG478" s="9"/>
      <c r="AH478" s="9"/>
      <c r="AO478" s="38" t="s">
        <v>285</v>
      </c>
    </row>
    <row r="479" spans="2:53" ht="16">
      <c r="B479" s="114" t="s">
        <v>125</v>
      </c>
      <c r="K479" s="38" t="s">
        <v>133</v>
      </c>
      <c r="AB479" s="5" t="s">
        <v>91</v>
      </c>
      <c r="AC479" s="5" t="s">
        <v>81</v>
      </c>
      <c r="AD479" s="5"/>
      <c r="AE479" s="5"/>
      <c r="AF479" s="5"/>
      <c r="AG479" s="5"/>
      <c r="AH479" s="18"/>
      <c r="AP479" s="8" t="s">
        <v>100</v>
      </c>
    </row>
    <row r="480" spans="2:53" ht="16">
      <c r="B480" s="114" t="s">
        <v>126</v>
      </c>
      <c r="K480" s="38" t="s">
        <v>134</v>
      </c>
      <c r="AB480" s="5" t="s">
        <v>92</v>
      </c>
      <c r="AC480" s="5" t="s">
        <v>83</v>
      </c>
      <c r="AD480" s="5"/>
      <c r="AE480" s="5"/>
      <c r="AF480" s="5"/>
      <c r="AG480" s="5"/>
      <c r="AH480" s="5"/>
      <c r="AP480" s="8" t="s">
        <v>101</v>
      </c>
    </row>
    <row r="481" spans="2:42" ht="16">
      <c r="B481" s="114" t="s">
        <v>127</v>
      </c>
      <c r="K481" s="38" t="s">
        <v>135</v>
      </c>
      <c r="AB481" s="5" t="s">
        <v>93</v>
      </c>
      <c r="AC481" s="5" t="s">
        <v>82</v>
      </c>
      <c r="AD481" s="5"/>
      <c r="AE481" s="5"/>
      <c r="AF481" s="5"/>
      <c r="AG481" s="5"/>
      <c r="AH481" s="5"/>
      <c r="AP481" s="8" t="s">
        <v>102</v>
      </c>
    </row>
    <row r="482" spans="2:42" ht="16">
      <c r="B482" s="114" t="s">
        <v>128</v>
      </c>
      <c r="K482" s="38" t="s">
        <v>136</v>
      </c>
      <c r="AB482" s="5" t="s">
        <v>94</v>
      </c>
      <c r="AC482" s="5" t="s">
        <v>84</v>
      </c>
      <c r="AD482" s="5"/>
      <c r="AE482" s="5"/>
      <c r="AF482" s="5"/>
      <c r="AG482" s="5"/>
      <c r="AH482" s="5"/>
      <c r="AP482" s="9" t="s">
        <v>108</v>
      </c>
    </row>
    <row r="483" spans="2:42" ht="16">
      <c r="B483" s="38" t="s">
        <v>278</v>
      </c>
      <c r="K483" s="38" t="s">
        <v>137</v>
      </c>
      <c r="AB483" s="38" t="s">
        <v>308</v>
      </c>
      <c r="AC483" s="38" t="s">
        <v>308</v>
      </c>
    </row>
    <row r="484" spans="2:42" ht="16">
      <c r="K484" s="38" t="s">
        <v>138</v>
      </c>
    </row>
    <row r="485" spans="2:42" ht="16">
      <c r="K485" s="38" t="s">
        <v>139</v>
      </c>
      <c r="AB485" s="38" t="s">
        <v>100</v>
      </c>
      <c r="AD485" s="8"/>
      <c r="AE485" s="8"/>
      <c r="AF485" s="8"/>
      <c r="AG485" s="8"/>
      <c r="AH485" s="8"/>
      <c r="AI485" s="8"/>
    </row>
    <row r="486" spans="2:42" ht="16">
      <c r="K486" s="38" t="s">
        <v>140</v>
      </c>
      <c r="AB486" s="38" t="s">
        <v>101</v>
      </c>
      <c r="AD486" s="8"/>
      <c r="AE486" s="8"/>
      <c r="AF486" s="8"/>
      <c r="AG486" s="8"/>
      <c r="AH486" s="8"/>
      <c r="AI486" s="8"/>
    </row>
    <row r="487" spans="2:42" ht="16">
      <c r="K487" s="38" t="s">
        <v>141</v>
      </c>
      <c r="AB487" s="38" t="s">
        <v>131</v>
      </c>
      <c r="AD487" s="8"/>
      <c r="AE487" s="8"/>
      <c r="AF487" s="8"/>
      <c r="AG487" s="8"/>
      <c r="AH487" s="8"/>
      <c r="AI487" s="8"/>
    </row>
    <row r="488" spans="2:42" ht="16">
      <c r="K488" s="38" t="s">
        <v>142</v>
      </c>
      <c r="AB488" s="38" t="s">
        <v>177</v>
      </c>
      <c r="AD488" s="8"/>
      <c r="AE488" s="8"/>
      <c r="AF488" s="8"/>
      <c r="AG488" s="8"/>
      <c r="AH488" s="8"/>
      <c r="AI488" s="8"/>
    </row>
    <row r="489" spans="2:42" ht="16">
      <c r="K489" s="38" t="s">
        <v>143</v>
      </c>
      <c r="AB489" s="38" t="s">
        <v>153</v>
      </c>
      <c r="AD489" s="8"/>
      <c r="AE489" s="8"/>
      <c r="AF489" s="8"/>
      <c r="AG489" s="8"/>
      <c r="AH489" s="8"/>
      <c r="AI489" s="8"/>
    </row>
    <row r="490" spans="2:42" ht="16">
      <c r="AB490" s="38" t="s">
        <v>297</v>
      </c>
      <c r="AD490" s="9"/>
      <c r="AE490" s="9"/>
      <c r="AF490" s="9"/>
      <c r="AG490" s="9"/>
      <c r="AH490" s="9"/>
      <c r="AI490" s="9"/>
    </row>
    <row r="491" spans="2:42" ht="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AD491" s="5"/>
      <c r="AE491" s="5"/>
      <c r="AF491" s="5"/>
      <c r="AG491" s="5"/>
      <c r="AH491" s="5"/>
      <c r="AI491" s="18"/>
    </row>
    <row r="492" spans="2:42" ht="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AD492" s="5"/>
      <c r="AE492" s="5"/>
      <c r="AF492" s="5"/>
      <c r="AG492" s="5"/>
      <c r="AH492" s="5"/>
      <c r="AI492" s="5"/>
    </row>
    <row r="493" spans="2:42" ht="16">
      <c r="K493" s="137" t="s">
        <v>178</v>
      </c>
      <c r="P493" s="138" t="s">
        <v>154</v>
      </c>
      <c r="Z493" s="139"/>
      <c r="AD493" s="5"/>
      <c r="AE493" s="5"/>
      <c r="AF493" s="5"/>
      <c r="AG493" s="5"/>
      <c r="AH493" s="5"/>
      <c r="AI493" s="5"/>
    </row>
    <row r="494" spans="2:42" ht="18">
      <c r="K494" s="137" t="s">
        <v>179</v>
      </c>
      <c r="P494" s="138" t="s">
        <v>151</v>
      </c>
      <c r="Z494" s="140"/>
      <c r="AA494" s="117"/>
      <c r="AB494" s="117"/>
      <c r="AC494" s="141" t="s">
        <v>32</v>
      </c>
      <c r="AD494" s="118"/>
      <c r="AE494" s="118"/>
      <c r="AF494" s="118"/>
      <c r="AG494" s="118"/>
      <c r="AH494" s="118"/>
      <c r="AI494" s="5"/>
    </row>
    <row r="495" spans="2:42" ht="18">
      <c r="K495" s="137" t="s">
        <v>180</v>
      </c>
      <c r="P495" s="138" t="s">
        <v>155</v>
      </c>
      <c r="Z495" s="140"/>
      <c r="AA495" s="117"/>
      <c r="AB495" s="117"/>
      <c r="AC495" s="141" t="s">
        <v>226</v>
      </c>
      <c r="AD495" s="117"/>
      <c r="AE495" s="117"/>
      <c r="AF495" s="117"/>
      <c r="AG495" s="117"/>
      <c r="AH495" s="117"/>
    </row>
    <row r="496" spans="2:42" ht="18">
      <c r="K496" s="137" t="s">
        <v>181</v>
      </c>
      <c r="P496" s="138" t="s">
        <v>150</v>
      </c>
      <c r="Z496" s="117"/>
      <c r="AA496" s="117"/>
      <c r="AB496" s="117"/>
      <c r="AC496" s="141" t="s">
        <v>227</v>
      </c>
      <c r="AD496" s="117"/>
      <c r="AE496" s="117"/>
      <c r="AF496" s="117"/>
      <c r="AG496" s="117"/>
      <c r="AH496" s="117"/>
    </row>
    <row r="497" spans="11:34" ht="18">
      <c r="K497" s="137" t="s">
        <v>182</v>
      </c>
      <c r="P497" s="138" t="s">
        <v>156</v>
      </c>
      <c r="Z497" s="119"/>
      <c r="AA497" s="117"/>
      <c r="AB497" s="117"/>
      <c r="AC497" s="141" t="s">
        <v>228</v>
      </c>
      <c r="AD497" s="117"/>
      <c r="AE497" s="117"/>
      <c r="AF497" s="117"/>
      <c r="AG497" s="117"/>
      <c r="AH497" s="117"/>
    </row>
    <row r="498" spans="11:34" ht="18">
      <c r="K498" s="137" t="s">
        <v>183</v>
      </c>
      <c r="P498" s="1" t="s">
        <v>157</v>
      </c>
      <c r="Z498" s="119"/>
      <c r="AA498" s="117"/>
      <c r="AB498" s="117"/>
      <c r="AC498" s="141" t="s">
        <v>253</v>
      </c>
      <c r="AD498" s="117"/>
      <c r="AE498" s="117"/>
      <c r="AF498" s="117"/>
      <c r="AG498" s="117"/>
      <c r="AH498" s="117"/>
    </row>
    <row r="499" spans="11:34" ht="16">
      <c r="K499" s="137" t="s">
        <v>184</v>
      </c>
      <c r="P499" s="138" t="s">
        <v>158</v>
      </c>
      <c r="Z499" s="120"/>
    </row>
    <row r="500" spans="11:34" ht="16">
      <c r="K500" s="137" t="s">
        <v>185</v>
      </c>
      <c r="P500" s="138" t="s">
        <v>159</v>
      </c>
      <c r="Z500" s="121"/>
      <c r="AC500" s="5" t="s">
        <v>186</v>
      </c>
    </row>
    <row r="501" spans="11:34" ht="16">
      <c r="K501" s="137" t="s">
        <v>187</v>
      </c>
      <c r="P501" s="38" t="s">
        <v>267</v>
      </c>
      <c r="Z501" s="120"/>
    </row>
    <row r="502" spans="11:34" ht="16">
      <c r="K502" s="137" t="s">
        <v>188</v>
      </c>
      <c r="Y502" s="38" t="s">
        <v>205</v>
      </c>
      <c r="Z502" s="120"/>
    </row>
    <row r="503" spans="11:34" ht="16">
      <c r="K503" s="137" t="s">
        <v>189</v>
      </c>
      <c r="Y503" s="38" t="s">
        <v>206</v>
      </c>
      <c r="Z503" s="121"/>
    </row>
    <row r="504" spans="11:34" ht="16">
      <c r="K504" s="137" t="s">
        <v>190</v>
      </c>
      <c r="Y504" s="38" t="s">
        <v>207</v>
      </c>
      <c r="Z504" s="121"/>
    </row>
    <row r="505" spans="11:34" ht="16">
      <c r="K505" s="137" t="s">
        <v>191</v>
      </c>
      <c r="Y505" s="38" t="s">
        <v>208</v>
      </c>
      <c r="Z505" s="121"/>
    </row>
    <row r="506" spans="11:34" ht="16">
      <c r="K506" s="137" t="s">
        <v>192</v>
      </c>
      <c r="Y506" s="38" t="s">
        <v>209</v>
      </c>
      <c r="Z506" s="121"/>
    </row>
    <row r="507" spans="11:34" ht="16">
      <c r="K507" s="137" t="s">
        <v>193</v>
      </c>
      <c r="Y507" s="38" t="s">
        <v>210</v>
      </c>
      <c r="Z507" s="121"/>
    </row>
    <row r="508" spans="11:34" ht="16">
      <c r="K508" s="137" t="s">
        <v>194</v>
      </c>
      <c r="Y508" s="38" t="s">
        <v>211</v>
      </c>
      <c r="Z508" s="121"/>
    </row>
    <row r="509" spans="11:34" ht="16">
      <c r="K509" s="137" t="s">
        <v>195</v>
      </c>
      <c r="Y509" s="38" t="s">
        <v>212</v>
      </c>
      <c r="Z509" s="121"/>
    </row>
    <row r="510" spans="11:34" ht="16">
      <c r="K510" s="137" t="s">
        <v>196</v>
      </c>
      <c r="Y510" s="38" t="s">
        <v>213</v>
      </c>
      <c r="Z510" s="121"/>
    </row>
    <row r="511" spans="11:34" ht="16">
      <c r="K511" s="137" t="s">
        <v>197</v>
      </c>
      <c r="Y511" s="38" t="s">
        <v>214</v>
      </c>
      <c r="Z511" s="121"/>
    </row>
    <row r="512" spans="11:34" ht="16">
      <c r="K512" s="137" t="s">
        <v>198</v>
      </c>
      <c r="Y512" s="38" t="s">
        <v>215</v>
      </c>
      <c r="Z512" s="121"/>
    </row>
    <row r="513" spans="11:26" ht="16">
      <c r="K513" s="38" t="s">
        <v>283</v>
      </c>
      <c r="Y513" s="38" t="s">
        <v>216</v>
      </c>
      <c r="Z513" s="121"/>
    </row>
    <row r="514" spans="11:26" ht="16">
      <c r="Y514" s="38" t="s">
        <v>217</v>
      </c>
      <c r="Z514" s="121"/>
    </row>
    <row r="515" spans="11:26" ht="15" customHeight="1">
      <c r="Y515" s="38" t="s">
        <v>218</v>
      </c>
    </row>
    <row r="516" spans="11:26" ht="15" customHeight="1">
      <c r="Y516" s="38" t="s">
        <v>219</v>
      </c>
    </row>
    <row r="517" spans="11:26" ht="15" customHeight="1">
      <c r="Y517" s="38" t="s">
        <v>220</v>
      </c>
    </row>
    <row r="518" spans="11:26" ht="15" customHeight="1">
      <c r="Y518" s="38" t="s">
        <v>221</v>
      </c>
    </row>
    <row r="519" spans="11:26" ht="15" customHeight="1">
      <c r="Y519" s="38" t="s">
        <v>222</v>
      </c>
    </row>
    <row r="520" spans="11:26" ht="15" customHeight="1">
      <c r="Y520" s="38" t="s">
        <v>223</v>
      </c>
    </row>
    <row r="521" spans="11:26" ht="37" customHeight="1"/>
  </sheetData>
  <mergeCells count="479">
    <mergeCell ref="AW2:BC2"/>
    <mergeCell ref="BD2:BI2"/>
    <mergeCell ref="U3:AI3"/>
    <mergeCell ref="AW3:BC3"/>
    <mergeCell ref="BD3:BI3"/>
    <mergeCell ref="U4:AI4"/>
    <mergeCell ref="AW4:BC4"/>
    <mergeCell ref="BD4:BI4"/>
    <mergeCell ref="U5:AI5"/>
    <mergeCell ref="AW5:BC5"/>
    <mergeCell ref="BD5:BI5"/>
    <mergeCell ref="Y6:AR8"/>
    <mergeCell ref="AW6:BC6"/>
    <mergeCell ref="BD6:BI6"/>
    <mergeCell ref="AW7:BC7"/>
    <mergeCell ref="BD7:BI7"/>
    <mergeCell ref="BD8:BI8"/>
    <mergeCell ref="B9:BI9"/>
    <mergeCell ref="B11:M11"/>
    <mergeCell ref="N11:AQ11"/>
    <mergeCell ref="AS11:BA11"/>
    <mergeCell ref="BB11:BI11"/>
    <mergeCell ref="B12:M12"/>
    <mergeCell ref="N12:AQ12"/>
    <mergeCell ref="AS12:BA12"/>
    <mergeCell ref="BB12:BI12"/>
    <mergeCell ref="B13:M13"/>
    <mergeCell ref="N13:AQ13"/>
    <mergeCell ref="AS13:BA13"/>
    <mergeCell ref="BB13:BI13"/>
    <mergeCell ref="B14:M14"/>
    <mergeCell ref="N14:AQ14"/>
    <mergeCell ref="AS14:BA14"/>
    <mergeCell ref="BB14:BI14"/>
    <mergeCell ref="B15:M15"/>
    <mergeCell ref="N15:AQ15"/>
    <mergeCell ref="AS15:BA15"/>
    <mergeCell ref="BB15:BI15"/>
    <mergeCell ref="B16:M16"/>
    <mergeCell ref="N16:AQ16"/>
    <mergeCell ref="AS16:BA16"/>
    <mergeCell ref="BB16:BI16"/>
    <mergeCell ref="B17:M17"/>
    <mergeCell ref="N17:AQ17"/>
    <mergeCell ref="AS17:BA17"/>
    <mergeCell ref="BB17:BI17"/>
    <mergeCell ref="B18:M18"/>
    <mergeCell ref="N18:AQ18"/>
    <mergeCell ref="AS18:BA18"/>
    <mergeCell ref="BB18:BI18"/>
    <mergeCell ref="B19:M19"/>
    <mergeCell ref="N19:V19"/>
    <mergeCell ref="W19:AQ19"/>
    <mergeCell ref="AS19:BA19"/>
    <mergeCell ref="BB19:BI19"/>
    <mergeCell ref="B20:M20"/>
    <mergeCell ref="N20:AQ20"/>
    <mergeCell ref="AS20:BA20"/>
    <mergeCell ref="BB20:BI20"/>
    <mergeCell ref="B21:M21"/>
    <mergeCell ref="N21:AQ21"/>
    <mergeCell ref="AS21:BA21"/>
    <mergeCell ref="BB21:BI21"/>
    <mergeCell ref="B22:M22"/>
    <mergeCell ref="N22:AQ22"/>
    <mergeCell ref="AS22:BA22"/>
    <mergeCell ref="BB22:BI22"/>
    <mergeCell ref="B23:M23"/>
    <mergeCell ref="N23:AQ23"/>
    <mergeCell ref="AS23:BA23"/>
    <mergeCell ref="BB23:BI23"/>
    <mergeCell ref="B24:M24"/>
    <mergeCell ref="N24:AQ24"/>
    <mergeCell ref="AS24:BA24"/>
    <mergeCell ref="BB24:BI24"/>
    <mergeCell ref="B25:M25"/>
    <mergeCell ref="N25:X25"/>
    <mergeCell ref="Y25:AI25"/>
    <mergeCell ref="AK25:AQ25"/>
    <mergeCell ref="AS25:BA25"/>
    <mergeCell ref="BB25:BI25"/>
    <mergeCell ref="B26:M26"/>
    <mergeCell ref="N26:AQ26"/>
    <mergeCell ref="AS26:BA26"/>
    <mergeCell ref="BB26:BI26"/>
    <mergeCell ref="B27:M27"/>
    <mergeCell ref="O27:V27"/>
    <mergeCell ref="W27:AI27"/>
    <mergeCell ref="AJ27:AQ27"/>
    <mergeCell ref="AS27:BA27"/>
    <mergeCell ref="BB27:BI27"/>
    <mergeCell ref="B28:M28"/>
    <mergeCell ref="N28:AQ28"/>
    <mergeCell ref="AS28:BA28"/>
    <mergeCell ref="BB28:BI28"/>
    <mergeCell ref="AS29:BA29"/>
    <mergeCell ref="BB29:BI29"/>
    <mergeCell ref="B30:AF30"/>
    <mergeCell ref="AH30:BI30"/>
    <mergeCell ref="B31:AF56"/>
    <mergeCell ref="AH31:BI49"/>
    <mergeCell ref="AH50:BI56"/>
    <mergeCell ref="B58:AF58"/>
    <mergeCell ref="B59:AF82"/>
    <mergeCell ref="B84:K88"/>
    <mergeCell ref="L84:AF88"/>
    <mergeCell ref="AH84:BI84"/>
    <mergeCell ref="AH85:AS85"/>
    <mergeCell ref="AT85:BA85"/>
    <mergeCell ref="BB85:BI85"/>
    <mergeCell ref="AH86:AS87"/>
    <mergeCell ref="AT86:BA87"/>
    <mergeCell ref="BB86:BI87"/>
    <mergeCell ref="AH88:AO88"/>
    <mergeCell ref="AP88:AS88"/>
    <mergeCell ref="AT88:BA88"/>
    <mergeCell ref="BB88:BI88"/>
    <mergeCell ref="B89:K89"/>
    <mergeCell ref="L89:AF89"/>
    <mergeCell ref="AH89:AS89"/>
    <mergeCell ref="AT89:BA89"/>
    <mergeCell ref="BB89:BI89"/>
    <mergeCell ref="AH90:AS90"/>
    <mergeCell ref="AT90:BA90"/>
    <mergeCell ref="BB90:BI90"/>
    <mergeCell ref="B95:BI95"/>
    <mergeCell ref="B97:BI97"/>
    <mergeCell ref="B98:BI101"/>
    <mergeCell ref="B103:BI103"/>
    <mergeCell ref="B105:BI105"/>
    <mergeCell ref="B106:BI108"/>
    <mergeCell ref="B109:BI109"/>
    <mergeCell ref="B110:BI119"/>
    <mergeCell ref="B121:BI121"/>
    <mergeCell ref="B122:AQ124"/>
    <mergeCell ref="AR122:BA122"/>
    <mergeCell ref="BB122:BI122"/>
    <mergeCell ref="AR123:BA123"/>
    <mergeCell ref="BB123:BI123"/>
    <mergeCell ref="AR124:BA124"/>
    <mergeCell ref="BB124:BI124"/>
    <mergeCell ref="B125:AQ127"/>
    <mergeCell ref="AR125:BA125"/>
    <mergeCell ref="BB125:BI125"/>
    <mergeCell ref="AR126:BA126"/>
    <mergeCell ref="BB126:BI126"/>
    <mergeCell ref="AR127:BA127"/>
    <mergeCell ref="BB127:BI127"/>
    <mergeCell ref="B129:BI129"/>
    <mergeCell ref="B130:R131"/>
    <mergeCell ref="S130:Y131"/>
    <mergeCell ref="Z130:AE131"/>
    <mergeCell ref="AF130:AK131"/>
    <mergeCell ref="AL130:AQ131"/>
    <mergeCell ref="AR130:AW131"/>
    <mergeCell ref="AX130:BC131"/>
    <mergeCell ref="BD130:BI131"/>
    <mergeCell ref="C132:R132"/>
    <mergeCell ref="S132:Y132"/>
    <mergeCell ref="Z132:AE132"/>
    <mergeCell ref="AF132:AK132"/>
    <mergeCell ref="AL132:AQ132"/>
    <mergeCell ref="AR132:AW132"/>
    <mergeCell ref="AX132:BC132"/>
    <mergeCell ref="BD132:BI132"/>
    <mergeCell ref="C133:R133"/>
    <mergeCell ref="S133:Y133"/>
    <mergeCell ref="Z133:AE133"/>
    <mergeCell ref="AF133:AK133"/>
    <mergeCell ref="AL133:AQ133"/>
    <mergeCell ref="AR133:AW133"/>
    <mergeCell ref="AX133:BC133"/>
    <mergeCell ref="BD133:BI133"/>
    <mergeCell ref="C134:R134"/>
    <mergeCell ref="S134:Y134"/>
    <mergeCell ref="Z134:AE134"/>
    <mergeCell ref="AF134:AK134"/>
    <mergeCell ref="AL134:AQ134"/>
    <mergeCell ref="AR134:AW134"/>
    <mergeCell ref="AX134:BC134"/>
    <mergeCell ref="BD134:BI134"/>
    <mergeCell ref="C135:R135"/>
    <mergeCell ref="S135:Y135"/>
    <mergeCell ref="Z135:AE135"/>
    <mergeCell ref="AF135:AK135"/>
    <mergeCell ref="AL135:AQ135"/>
    <mergeCell ref="AR135:AW135"/>
    <mergeCell ref="AX135:BC135"/>
    <mergeCell ref="BD135:BI135"/>
    <mergeCell ref="AX137:BC137"/>
    <mergeCell ref="BD137:BI137"/>
    <mergeCell ref="AX136:BC136"/>
    <mergeCell ref="BD136:BI136"/>
    <mergeCell ref="C136:R136"/>
    <mergeCell ref="S136:Y136"/>
    <mergeCell ref="Z136:AE136"/>
    <mergeCell ref="AF136:AK136"/>
    <mergeCell ref="AL136:AQ136"/>
    <mergeCell ref="AR136:AW136"/>
    <mergeCell ref="C137:R137"/>
    <mergeCell ref="S137:Y137"/>
    <mergeCell ref="Z137:AE137"/>
    <mergeCell ref="AF137:AK137"/>
    <mergeCell ref="AL137:AQ137"/>
    <mergeCell ref="AR137:AW137"/>
    <mergeCell ref="AX138:BC138"/>
    <mergeCell ref="BD138:BI138"/>
    <mergeCell ref="C138:R138"/>
    <mergeCell ref="S138:Y138"/>
    <mergeCell ref="Z138:AE138"/>
    <mergeCell ref="AF138:AK138"/>
    <mergeCell ref="AL138:AQ138"/>
    <mergeCell ref="AR138:AW138"/>
    <mergeCell ref="AX139:BC139"/>
    <mergeCell ref="BD139:BI139"/>
    <mergeCell ref="C139:R139"/>
    <mergeCell ref="S139:Y139"/>
    <mergeCell ref="Z139:AE139"/>
    <mergeCell ref="AF139:AK139"/>
    <mergeCell ref="AL139:AQ139"/>
    <mergeCell ref="AR139:AW139"/>
    <mergeCell ref="AX141:BC141"/>
    <mergeCell ref="BD141:BI141"/>
    <mergeCell ref="B140:R140"/>
    <mergeCell ref="S140:Y140"/>
    <mergeCell ref="Z140:AE140"/>
    <mergeCell ref="AF140:AK140"/>
    <mergeCell ref="AL140:AQ140"/>
    <mergeCell ref="AR140:AW140"/>
    <mergeCell ref="AL142:AQ142"/>
    <mergeCell ref="AR142:AW142"/>
    <mergeCell ref="AX140:BC140"/>
    <mergeCell ref="BD140:BI140"/>
    <mergeCell ref="B141:R141"/>
    <mergeCell ref="S141:Y141"/>
    <mergeCell ref="Z141:AE141"/>
    <mergeCell ref="AF141:AK141"/>
    <mergeCell ref="AL141:AQ141"/>
    <mergeCell ref="AR141:AW141"/>
    <mergeCell ref="AX142:BC142"/>
    <mergeCell ref="BD142:BI142"/>
    <mergeCell ref="B143:R166"/>
    <mergeCell ref="S143:BI166"/>
    <mergeCell ref="B168:BI168"/>
    <mergeCell ref="BA169:BI169"/>
    <mergeCell ref="B142:R142"/>
    <mergeCell ref="S142:Y142"/>
    <mergeCell ref="Z142:AE142"/>
    <mergeCell ref="AF142:AK142"/>
    <mergeCell ref="BA170:BD171"/>
    <mergeCell ref="BE170:BI171"/>
    <mergeCell ref="B171:S171"/>
    <mergeCell ref="T171:V171"/>
    <mergeCell ref="W171:AG171"/>
    <mergeCell ref="AH171:AK171"/>
    <mergeCell ref="AL171:AN171"/>
    <mergeCell ref="AO171:AU171"/>
    <mergeCell ref="AV171:AZ171"/>
    <mergeCell ref="B172:S172"/>
    <mergeCell ref="T172:V172"/>
    <mergeCell ref="W172:AG172"/>
    <mergeCell ref="AH172:AK172"/>
    <mergeCell ref="AL172:AN172"/>
    <mergeCell ref="AV172:AZ172"/>
    <mergeCell ref="BA172:BD172"/>
    <mergeCell ref="BE172:BI172"/>
    <mergeCell ref="C173:S173"/>
    <mergeCell ref="T173:V173"/>
    <mergeCell ref="W173:AG173"/>
    <mergeCell ref="AH173:AK173"/>
    <mergeCell ref="AL173:AN173"/>
    <mergeCell ref="AO173:AU173"/>
    <mergeCell ref="AV173:AZ173"/>
    <mergeCell ref="BA173:BD173"/>
    <mergeCell ref="BE173:BI173"/>
    <mergeCell ref="C174:S174"/>
    <mergeCell ref="T174:V174"/>
    <mergeCell ref="W174:AG174"/>
    <mergeCell ref="AH174:AK174"/>
    <mergeCell ref="AL174:AN174"/>
    <mergeCell ref="AO174:AU174"/>
    <mergeCell ref="AV174:AZ174"/>
    <mergeCell ref="BA174:BD174"/>
    <mergeCell ref="BE174:BI174"/>
    <mergeCell ref="C175:S175"/>
    <mergeCell ref="T175:V175"/>
    <mergeCell ref="W175:AG175"/>
    <mergeCell ref="AH175:AK175"/>
    <mergeCell ref="AL175:AN175"/>
    <mergeCell ref="AO175:AU175"/>
    <mergeCell ref="AV175:AZ175"/>
    <mergeCell ref="BA175:BD175"/>
    <mergeCell ref="BE175:BI175"/>
    <mergeCell ref="C176:S176"/>
    <mergeCell ref="T176:V176"/>
    <mergeCell ref="W176:AG176"/>
    <mergeCell ref="AH176:AK176"/>
    <mergeCell ref="AL176:AN176"/>
    <mergeCell ref="AO176:AU176"/>
    <mergeCell ref="AV176:AZ176"/>
    <mergeCell ref="BA176:BD176"/>
    <mergeCell ref="B177:S177"/>
    <mergeCell ref="T177:V177"/>
    <mergeCell ref="W177:AG177"/>
    <mergeCell ref="AH177:AK177"/>
    <mergeCell ref="AL177:AN177"/>
    <mergeCell ref="AO177:AU177"/>
    <mergeCell ref="AV177:AZ177"/>
    <mergeCell ref="BA177:BD177"/>
    <mergeCell ref="BE177:BI177"/>
    <mergeCell ref="B178:M178"/>
    <mergeCell ref="Q178:S178"/>
    <mergeCell ref="T178:V178"/>
    <mergeCell ref="W178:AG178"/>
    <mergeCell ref="AH178:AK178"/>
    <mergeCell ref="AL178:AN178"/>
    <mergeCell ref="AV178:AZ178"/>
    <mergeCell ref="BA178:BD178"/>
    <mergeCell ref="BE178:BI178"/>
    <mergeCell ref="BE179:BI179"/>
    <mergeCell ref="C180:M180"/>
    <mergeCell ref="Q180:S180"/>
    <mergeCell ref="T180:V180"/>
    <mergeCell ref="W180:AG180"/>
    <mergeCell ref="AH180:AK180"/>
    <mergeCell ref="AL180:AN180"/>
    <mergeCell ref="AO180:AU180"/>
    <mergeCell ref="AV180:AZ180"/>
    <mergeCell ref="BA180:BD180"/>
    <mergeCell ref="BE180:BI180"/>
    <mergeCell ref="C179:M179"/>
    <mergeCell ref="Q179:S179"/>
    <mergeCell ref="T179:V179"/>
    <mergeCell ref="W179:AG179"/>
    <mergeCell ref="AH179:AK179"/>
    <mergeCell ref="AL179:AN179"/>
    <mergeCell ref="AO179:AU179"/>
    <mergeCell ref="AV179:AZ179"/>
    <mergeCell ref="BA179:BD179"/>
    <mergeCell ref="BE181:BI181"/>
    <mergeCell ref="C182:M182"/>
    <mergeCell ref="Q182:S182"/>
    <mergeCell ref="T182:V182"/>
    <mergeCell ref="W182:AG182"/>
    <mergeCell ref="AH182:AK182"/>
    <mergeCell ref="AL182:AN182"/>
    <mergeCell ref="AO182:AU182"/>
    <mergeCell ref="AV182:AZ182"/>
    <mergeCell ref="BA182:BD182"/>
    <mergeCell ref="BE182:BI182"/>
    <mergeCell ref="C181:M181"/>
    <mergeCell ref="Q181:S181"/>
    <mergeCell ref="T181:V181"/>
    <mergeCell ref="W181:AG181"/>
    <mergeCell ref="AH181:AK181"/>
    <mergeCell ref="AL181:AN181"/>
    <mergeCell ref="AO181:AU181"/>
    <mergeCell ref="AV181:AZ181"/>
    <mergeCell ref="BA181:BD181"/>
    <mergeCell ref="BE183:BI183"/>
    <mergeCell ref="C184:M184"/>
    <mergeCell ref="Q184:S184"/>
    <mergeCell ref="T184:V184"/>
    <mergeCell ref="W184:AG184"/>
    <mergeCell ref="AH184:AK184"/>
    <mergeCell ref="AL184:AN184"/>
    <mergeCell ref="AO184:AU184"/>
    <mergeCell ref="AV184:AZ184"/>
    <mergeCell ref="BA184:BD184"/>
    <mergeCell ref="BE184:BI184"/>
    <mergeCell ref="C183:M183"/>
    <mergeCell ref="Q183:S183"/>
    <mergeCell ref="T183:V183"/>
    <mergeCell ref="W183:AG183"/>
    <mergeCell ref="AH183:AK183"/>
    <mergeCell ref="AL183:AN183"/>
    <mergeCell ref="AO183:AU183"/>
    <mergeCell ref="AV183:AZ183"/>
    <mergeCell ref="BA183:BD183"/>
    <mergeCell ref="B185:S185"/>
    <mergeCell ref="T185:V185"/>
    <mergeCell ref="W185:AG185"/>
    <mergeCell ref="AH185:AK185"/>
    <mergeCell ref="AL185:AN185"/>
    <mergeCell ref="AO185:AU185"/>
    <mergeCell ref="AV185:AZ185"/>
    <mergeCell ref="BA185:BD185"/>
    <mergeCell ref="BE185:BI185"/>
    <mergeCell ref="B186:S186"/>
    <mergeCell ref="T186:AK186"/>
    <mergeCell ref="AL186:AN186"/>
    <mergeCell ref="AV186:AZ186"/>
    <mergeCell ref="BA186:BD186"/>
    <mergeCell ref="BE186:BI186"/>
    <mergeCell ref="C187:AN187"/>
    <mergeCell ref="AO187:AU187"/>
    <mergeCell ref="AV187:AZ187"/>
    <mergeCell ref="BA187:BD187"/>
    <mergeCell ref="BE187:BI187"/>
    <mergeCell ref="C189:AN189"/>
    <mergeCell ref="AO189:AU189"/>
    <mergeCell ref="AV189:AZ189"/>
    <mergeCell ref="BA191:BD191"/>
    <mergeCell ref="BE191:BI191"/>
    <mergeCell ref="C188:AN188"/>
    <mergeCell ref="AO188:AU188"/>
    <mergeCell ref="AV188:AZ188"/>
    <mergeCell ref="BA188:BD188"/>
    <mergeCell ref="BE188:BI188"/>
    <mergeCell ref="BA189:BD189"/>
    <mergeCell ref="BE189:BI189"/>
    <mergeCell ref="B190:AN190"/>
    <mergeCell ref="AO190:AU190"/>
    <mergeCell ref="AV190:AZ190"/>
    <mergeCell ref="BA190:BD190"/>
    <mergeCell ref="BE190:BI190"/>
    <mergeCell ref="B192:S192"/>
    <mergeCell ref="T192:AN192"/>
    <mergeCell ref="AO192:AU192"/>
    <mergeCell ref="AV192:AZ192"/>
    <mergeCell ref="BA192:BD192"/>
    <mergeCell ref="BE192:BI192"/>
    <mergeCell ref="B191:S191"/>
    <mergeCell ref="T191:V191"/>
    <mergeCell ref="B195:BI195"/>
    <mergeCell ref="W191:AG191"/>
    <mergeCell ref="AH191:AK191"/>
    <mergeCell ref="AL191:AN191"/>
    <mergeCell ref="AV191:AZ191"/>
    <mergeCell ref="K197:BH200"/>
    <mergeCell ref="K202:AI202"/>
    <mergeCell ref="AJ202:AL202"/>
    <mergeCell ref="AM202:AV202"/>
    <mergeCell ref="AW202:AZ202"/>
    <mergeCell ref="BA202:BH202"/>
    <mergeCell ref="C203:I203"/>
    <mergeCell ref="K203:AF203"/>
    <mergeCell ref="AG203:AI203"/>
    <mergeCell ref="AJ203:AL203"/>
    <mergeCell ref="AM203:AV203"/>
    <mergeCell ref="AW203:AZ203"/>
    <mergeCell ref="BA203:BH203"/>
    <mergeCell ref="K204:AI204"/>
    <mergeCell ref="AJ204:AL204"/>
    <mergeCell ref="AM204:AV204"/>
    <mergeCell ref="AW204:AZ204"/>
    <mergeCell ref="BA204:BH204"/>
    <mergeCell ref="B207:BI207"/>
    <mergeCell ref="C210:O223"/>
    <mergeCell ref="P210:AD223"/>
    <mergeCell ref="AE210:AS223"/>
    <mergeCell ref="C224:O224"/>
    <mergeCell ref="P224:AD224"/>
    <mergeCell ref="AE224:AS224"/>
    <mergeCell ref="AT224:BH224"/>
    <mergeCell ref="C227:O240"/>
    <mergeCell ref="P227:AD240"/>
    <mergeCell ref="AE227:AS240"/>
    <mergeCell ref="AT227:BH240"/>
    <mergeCell ref="C241:O241"/>
    <mergeCell ref="P241:AD241"/>
    <mergeCell ref="AE241:AS241"/>
    <mergeCell ref="AT241:BH241"/>
    <mergeCell ref="C242:O255"/>
    <mergeCell ref="P242:AD255"/>
    <mergeCell ref="AT242:BH255"/>
    <mergeCell ref="C256:O256"/>
    <mergeCell ref="P256:AD256"/>
    <mergeCell ref="AE256:AS256"/>
    <mergeCell ref="AT256:BH256"/>
    <mergeCell ref="C274:BH368"/>
    <mergeCell ref="C257:O270"/>
    <mergeCell ref="P257:AD270"/>
    <mergeCell ref="AE257:AS270"/>
    <mergeCell ref="AT257:BH270"/>
    <mergeCell ref="C271:O271"/>
    <mergeCell ref="P271:AD271"/>
    <mergeCell ref="AE271:AS271"/>
    <mergeCell ref="AT271:BH271"/>
  </mergeCells>
  <conditionalFormatting sqref="BJ71:BJ72 BF57:BI57">
    <cfRule type="cellIs" dxfId="13" priority="14" stopIfTrue="1" operator="equal">
      <formula>"#¡DIV/O!"</formula>
    </cfRule>
  </conditionalFormatting>
  <conditionalFormatting sqref="BB26:BB27 BB29">
    <cfRule type="cellIs" dxfId="12" priority="13" stopIfTrue="1" operator="equal">
      <formula>"SI"</formula>
    </cfRule>
  </conditionalFormatting>
  <conditionalFormatting sqref="BB17">
    <cfRule type="cellIs" dxfId="11" priority="15" stopIfTrue="1" operator="equal">
      <formula>"VERDE"</formula>
    </cfRule>
    <cfRule type="cellIs" dxfId="10" priority="16" stopIfTrue="1" operator="between">
      <formula>"Rojo"</formula>
      <formula>"Verde Vencido"</formula>
    </cfRule>
    <cfRule type="cellIs" dxfId="9" priority="17" stopIfTrue="1" operator="equal">
      <formula>"AMARILLO"</formula>
    </cfRule>
  </conditionalFormatting>
  <conditionalFormatting sqref="BB11">
    <cfRule type="expression" dxfId="8" priority="18" stopIfTrue="1">
      <formula>OR($BB$11="NO")</formula>
    </cfRule>
  </conditionalFormatting>
  <conditionalFormatting sqref="BB28">
    <cfRule type="cellIs" dxfId="7" priority="19" stopIfTrue="1" operator="equal">
      <formula>"SI"</formula>
    </cfRule>
  </conditionalFormatting>
  <conditionalFormatting sqref="B122 B125">
    <cfRule type="expression" dxfId="6" priority="10" stopIfTrue="1">
      <formula>$BB$122=0</formula>
    </cfRule>
  </conditionalFormatting>
  <conditionalFormatting sqref="AL179:AN184">
    <cfRule type="expression" dxfId="5" priority="2">
      <formula>$Q179="N/R"</formula>
    </cfRule>
    <cfRule type="expression" dxfId="4" priority="6">
      <formula>$N179="F"</formula>
    </cfRule>
  </conditionalFormatting>
  <conditionalFormatting sqref="B179:BI184">
    <cfRule type="expression" dxfId="3" priority="3">
      <formula>OR($Q179="Sin R/F",$Q179="Sin Ant.",$Q179="N/R",$Q179="Sin P/E")</formula>
    </cfRule>
    <cfRule type="expression" dxfId="2" priority="4">
      <formula>$N179="F"</formula>
    </cfRule>
    <cfRule type="expression" dxfId="1" priority="5">
      <formula>$Q179="N/R"</formula>
    </cfRule>
  </conditionalFormatting>
  <conditionalFormatting sqref="U5:AI5">
    <cfRule type="cellIs" dxfId="0" priority="1" operator="equal">
      <formula>0</formula>
    </cfRule>
  </conditionalFormatting>
  <dataValidations count="25">
    <dataValidation type="list" allowBlank="1" showInputMessage="1" showErrorMessage="1" sqref="S141:Y141" xr:uid="{00000000-0002-0000-0000-000000000000}">
      <formula1>$AP$488:$AP$491</formula1>
    </dataValidation>
    <dataValidation allowBlank="1" showErrorMessage="1" promptTitle="Materialidades:" prompt="A-Acero_x000a_B-Hormigón_x000a_C-Albañilería_x000a_D-Piedra/Bloque_x000a_E-Madera_x000a_F-Adobe_x000a_G-Metalcom_x000a_H-Prefab. Madera_x000a_I-Prefab. Hormigón_x000a_J-Otros" sqref="O179:O184" xr:uid="{00000000-0002-0000-0000-000004000000}"/>
    <dataValidation type="list" allowBlank="1" showInputMessage="1" showErrorMessage="1" sqref="S140:Y140" xr:uid="{00000000-0002-0000-0000-000005000000}">
      <formula1>$AP$479:$AP$482</formula1>
    </dataValidation>
    <dataValidation allowBlank="1" showInputMessage="1" showErrorMessage="1" promptTitle="Materialidades:" prompt="A-Acero_x000a_B-Hormigón_x000a_C-Albañilería_x000a_D-Piedra/Bloque_x000a_E-Madera_x000a_F-Adobe_x000a_G-Metalcom_x000a_H-Prefab. Madera_x000a_I-Prefab. Hormigón_x000a_J-Otros" sqref="N178" xr:uid="{00000000-0002-0000-0000-000006000000}"/>
    <dataValidation type="list" allowBlank="1" showInputMessage="1" showErrorMessage="1" sqref="U5:AI5 S133:Y139" xr:uid="{00000000-0002-0000-0000-000011000000}">
      <formula1>$AB$485:$AB$489</formula1>
    </dataValidation>
    <dataValidation type="list" allowBlank="1" showInputMessage="1" showErrorMessage="1" sqref="U4:AI4" xr:uid="{00000000-0002-0000-0000-000014000000}">
      <formula1>$AC$494:$AC$498</formula1>
    </dataValidation>
    <dataValidation type="list" allowBlank="1" showInputMessage="1" showErrorMessage="1" sqref="N28:AQ28" xr:uid="{00000000-0002-0000-0000-000015000000}">
      <formula1>"MANDY MORALES CALDERON, NATALIA ALCERRECA DURAN, GONZALO PAIVA PACHECO, DAVID LEIVA PARDO, RODRIGO ALMARZA CERON, FRANCISCO HERNANDEZ LOYOLA, VICTOR CACERES BUSTAMANTE, RAYMUNDO OLEA GARRIDO, BRAULIO GODOY FUENTES, LAURA AVILA JAUREGUI "</formula1>
    </dataValidation>
    <dataValidation type="list" allowBlank="1" showInputMessage="1" showErrorMessage="1" sqref="W19:AQ19" xr:uid="{D2AD74F7-26E3-5449-BD53-9795E1E20F25}">
      <formula1>$P$493:$P$501</formula1>
    </dataValidation>
    <dataValidation type="list" allowBlank="1" showInputMessage="1" showErrorMessage="1" sqref="BB16:BI16" xr:uid="{D01BBFC5-1F25-9448-B3E7-20A77147A6B2}">
      <formula1>"SI,NO,No Aplica,dfl2"</formula1>
    </dataValidation>
    <dataValidation type="list" allowBlank="1" showInputMessage="1" showErrorMessage="1" sqref="BB11:BI11" xr:uid="{81AC9766-6F65-D844-BFED-3DC2B8AA1A45}">
      <formula1>"SI,NO,mercadoObjetivo"</formula1>
    </dataValidation>
    <dataValidation type="list" allowBlank="1" showInputMessage="1" showErrorMessage="1" sqref="BB15:BI15" xr:uid="{C8B56B2B-9EC3-2240-A69E-CD9757685983}">
      <formula1>$B$473:$B$483</formula1>
    </dataValidation>
    <dataValidation type="list" allowBlank="1" showInputMessage="1" showErrorMessage="1" sqref="BB17:BI17" xr:uid="{A47F465D-5E69-D646-A850-2EB39FA4C635}">
      <formula1>"Verde,Amarillo,Rojo,No Aplica,Sin Antecedentes,Verde Vencido,selloVerde"</formula1>
    </dataValidation>
    <dataValidation type="list" allowBlank="1" showInputMessage="1" showErrorMessage="1" sqref="BB18:BI18" xr:uid="{295C377F-DFA9-D14C-B5B8-AAE4BFF8683B}">
      <formula1>"SI,NO,copropiedadInmobiliaria"</formula1>
    </dataValidation>
    <dataValidation type="list" allowBlank="1" showInputMessage="1" showErrorMessage="1" sqref="BB19:BI19" xr:uid="{E54F1D65-2878-D346-B19B-984910ED5AE7}">
      <formula1>"Propietario,Arrendatario,Otro,Sin Ocupante,ocupante"</formula1>
    </dataValidation>
    <dataValidation type="list" allowBlank="1" showInputMessage="1" showErrorMessage="1" sqref="BB21:BI21" xr:uid="{94953A1D-C22C-D947-9A96-2820110F47E7}">
      <formula1>$K$493:$K$513</formula1>
    </dataValidation>
    <dataValidation type="list" allowBlank="1" showInputMessage="1" showErrorMessage="1" sqref="BB22:BI22" xr:uid="{5D26FD1E-53FB-FF42-8E8E-968B86D5FDBA}">
      <formula1>$BA$473:$BA$475</formula1>
    </dataValidation>
    <dataValidation type="list" allowBlank="1" showInputMessage="1" showErrorMessage="1" sqref="BB23:BI23" xr:uid="{5F991357-87EA-C444-A23C-29D9ABA10342}">
      <formula1>$AO$473:$AO$478</formula1>
    </dataValidation>
    <dataValidation type="list" allowBlank="1" showInputMessage="1" showErrorMessage="1" sqref="BB26:BI26" xr:uid="{BB5C8F4F-7CC6-BD47-B3D6-E945CB7458CE}">
      <formula1>"Si,No,S/Ant.,expropiacion"</formula1>
    </dataValidation>
    <dataValidation type="list" allowBlank="1" showInputMessage="1" showErrorMessage="1" sqref="BB27:BI27" xr:uid="{9CE586BB-6D19-5642-8C1D-24730947DF35}">
      <formula1>"Si,No,S/A,viviendaSocial"</formula1>
    </dataValidation>
    <dataValidation type="list" allowBlank="1" showInputMessage="1" showErrorMessage="1" sqref="BB28:BI28" xr:uid="{7AF4525A-6623-7C45-B217-10FB06931BD2}">
      <formula1>"SI,NO,adobe"</formula1>
    </dataValidation>
    <dataValidation type="list" allowBlank="1" showInputMessage="1" showErrorMessage="1" sqref="BB29:BI29" xr:uid="{80E690ED-12F3-E641-A789-998C64DFF530}">
      <formula1>"Si,No,S/Ant.,desmontable"</formula1>
    </dataValidation>
    <dataValidation type="list" allowBlank="1" showInputMessage="1" showErrorMessage="1" sqref="S132:Y132" xr:uid="{5D714002-C63C-D74B-8D3E-016D3D8DCBEA}">
      <formula1>$AB$485:$AB$490</formula1>
    </dataValidation>
    <dataValidation type="list" allowBlank="1" showInputMessage="1" showErrorMessage="1" promptTitle="Materialidades:" prompt="A-Acero_x000a_B-Hormigón_x000a_C-Albañilería_x000a_D-Piedra/Bloque_x000a_E-Madera_x000a_F-Adobe_x000a_G-Metalcom_x000a_H-Prefab. Madera_x000a_I-Prefab. Hormigón_x000a_J-Otros" sqref="N179:N184" xr:uid="{78CC9C38-2B64-244A-82E7-21AC9120012A}">
      <formula1>$AB$473:$AB$483</formula1>
    </dataValidation>
    <dataValidation type="list" allowBlank="1" showInputMessage="1" showErrorMessage="1" sqref="P179:P184" xr:uid="{1EF40938-09DC-2B4F-BEC0-F8E8670B3CEE}">
      <formula1>"Si,No,construction.prenda"</formula1>
    </dataValidation>
    <dataValidation type="list" allowBlank="1" showInputMessage="1" showErrorMessage="1" sqref="Q179:S184" xr:uid="{14433ECB-B8F0-8448-AE12-B7BA2DB66CAB}">
      <formula1>"Con R/F,Sin R/F,Sin P/E,Sin Ant.,N/R,construction.recepcion"</formula1>
    </dataValidation>
  </dataValidations>
  <hyperlinks>
    <hyperlink ref="BO132" r:id="rId1" xr:uid="{00000000-0004-0000-0000-000000000000}"/>
  </hyperlinks>
  <printOptions horizontalCentered="1"/>
  <pageMargins left="0" right="0" top="0.56000000000000005" bottom="0" header="0" footer="0"/>
  <pageSetup scale="43" orientation="portrait" horizontalDpi="300" verticalDpi="300"/>
  <rowBreaks count="3" manualBreakCount="3">
    <brk id="93" max="16383" man="1"/>
    <brk id="206" max="16383" man="1"/>
    <brk id="27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workbookViewId="0">
      <selection activeCell="P14" sqref="P14"/>
    </sheetView>
  </sheetViews>
  <sheetFormatPr baseColWidth="10" defaultRowHeight="13"/>
  <sheetData/>
  <sheetProtection password="F473" sheet="1" objects="1" scenarios="1" selectLockedCells="1" selectUnlockedCells="1"/>
  <pageMargins left="0.74803149606299213" right="0.74803149606299213" top="0.98425196850393704" bottom="0.98425196850393704" header="0.31496062992125984" footer="0.31496062992125984"/>
  <pageSetup scale="55" orientation="portrait" horizontalDpi="0" verticalDpi="0"/>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INFORME TASACION</vt:lpstr>
      <vt:lpstr>VALORIZACION</vt:lpstr>
      <vt:lpstr>'INFORME TASACION'!Print_Area</vt:lpstr>
    </vt:vector>
  </TitlesOfParts>
  <Company>Banco Santander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INSTALADOR</dc:creator>
  <cp:lastModifiedBy>Francisco Martínez</cp:lastModifiedBy>
  <cp:lastPrinted>2018-10-08T19:57:21Z</cp:lastPrinted>
  <dcterms:created xsi:type="dcterms:W3CDTF">2004-09-09T19:08:53Z</dcterms:created>
  <dcterms:modified xsi:type="dcterms:W3CDTF">2018-11-19T22:48:05Z</dcterms:modified>
</cp:coreProperties>
</file>